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towens\Documents\HPE\HPE Sales Tools - Marvell Branded\"/>
    </mc:Choice>
  </mc:AlternateContent>
  <xr:revisionPtr revIDLastSave="0" documentId="13_ncr:1_{C4FAAB07-EC4F-463B-8647-AD075752FF16}" xr6:coauthVersionLast="47" xr6:coauthVersionMax="47" xr10:uidLastSave="{00000000-0000-0000-0000-000000000000}"/>
  <workbookProtection workbookAlgorithmName="SHA-512" workbookHashValue="wjZiCnBeyULICOAa6l9d3/DVxygEH2xPAUGzW3prZ7l4aqH7npfpzt+agjSAkxbJKdzHiOBbmLyqiE1kYhELkA==" workbookSaltValue="wNUNtz2r03bNE1n6eA3cpA==" workbookSpinCount="100000" lockStructure="1"/>
  <bookViews>
    <workbookView xWindow="-28920" yWindow="-120" windowWidth="29040" windowHeight="16440" firstSheet="1" activeTab="1" xr2:uid="{00000000-000D-0000-FFFF-FFFF00000000}"/>
  </bookViews>
  <sheets>
    <sheet name="Selector Data" sheetId="4" state="hidden" r:id="rId1"/>
    <sheet name="FC HBA Selector Tool" sheetId="2" r:id="rId2"/>
    <sheet name="HBA PN Cross Reference" sheetId="3" r:id="rId3"/>
    <sheet name="Platform Data" sheetId="13" r:id="rId4"/>
    <sheet name="Form Factors, Cables, Optics" sheetId="14" r:id="rId5"/>
  </sheets>
  <definedNames>
    <definedName name="_xlnm._FilterDatabase" localSheetId="3" hidden="1">'Platform Data'!#REF!</definedName>
    <definedName name="_xlnm._FilterDatabase" localSheetId="0" hidden="1">'Selector Data'!$A$1:$K$12</definedName>
    <definedName name="_xlnm.Print_Area" localSheetId="3">'Platform Data'!$A$4:$F$66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13" l="1"/>
  <c r="D15" i="3"/>
  <c r="H9" i="4"/>
  <c r="H8" i="4"/>
  <c r="A1" i="14" l="1"/>
  <c r="D16" i="3" l="1"/>
  <c r="D15" i="2" l="1"/>
  <c r="D14" i="2"/>
  <c r="H7" i="4"/>
  <c r="H6" i="4"/>
  <c r="H11" i="4" l="1"/>
  <c r="H10" i="4"/>
  <c r="H12" i="4" l="1"/>
  <c r="D10" i="3" l="1"/>
  <c r="H8" i="3"/>
  <c r="E8" i="3"/>
  <c r="D8" i="3"/>
  <c r="H5" i="3"/>
  <c r="E5" i="3"/>
  <c r="D6" i="3"/>
  <c r="D9" i="2"/>
  <c r="J7" i="2"/>
  <c r="H7" i="2"/>
  <c r="D7" i="2"/>
  <c r="D5" i="2"/>
  <c r="J4" i="2"/>
  <c r="H4" i="2"/>
  <c r="D13" i="3" l="1" a="1"/>
  <c r="D13" i="3" s="1"/>
  <c r="D12" i="3" a="1"/>
  <c r="D12" i="3" s="1"/>
  <c r="D12" i="2" a="1"/>
  <c r="D12" i="2" s="1"/>
  <c r="D11" i="2" a="1"/>
  <c r="D11" i="2" s="1"/>
  <c r="H10" i="3"/>
  <c r="H4" i="4"/>
  <c r="H5" i="4"/>
  <c r="H2" i="4"/>
  <c r="H3" i="4"/>
  <c r="J9" i="2" s="1"/>
  <c r="B2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<sst xmlns="http://schemas.openxmlformats.org/spreadsheetml/2006/main" count="581" uniqueCount="250">
  <si>
    <t>HPE List Price</t>
  </si>
  <si>
    <t>Supplier</t>
  </si>
  <si>
    <t>HPE P/N</t>
  </si>
  <si>
    <t>Notes</t>
  </si>
  <si>
    <t xml:space="preserve">  </t>
  </si>
  <si>
    <t>HPE Model</t>
  </si>
  <si>
    <t>Your SKU</t>
  </si>
  <si>
    <t>Other comments</t>
  </si>
  <si>
    <t>HPE Synergy 480 Gen10</t>
  </si>
  <si>
    <t>HPE Synergy 660 Gen10</t>
  </si>
  <si>
    <t>16Gb FC</t>
  </si>
  <si>
    <t>HPE ProLiant DL360 Gen10</t>
  </si>
  <si>
    <t>HPE ProLiant DL380 Gen10</t>
  </si>
  <si>
    <t>HPE ProLiant DL560 Gen10</t>
  </si>
  <si>
    <t>u</t>
  </si>
  <si>
    <t>HPE ProLiant DL580 Gen10</t>
  </si>
  <si>
    <t>HPE ProLiant ML110 Gen10</t>
  </si>
  <si>
    <t>HPE ProLiant ML350 Gen10</t>
  </si>
  <si>
    <t xml:space="preserve"> </t>
  </si>
  <si>
    <t>OEM Supplier</t>
  </si>
  <si>
    <t>Q0L13A</t>
  </si>
  <si>
    <t>Q0L14A</t>
  </si>
  <si>
    <t>Q0L11A</t>
  </si>
  <si>
    <t>Q0L12A</t>
  </si>
  <si>
    <t>Emulex</t>
  </si>
  <si>
    <t>P9D93A</t>
  </si>
  <si>
    <t>P9D94A</t>
  </si>
  <si>
    <t>P9M75A</t>
  </si>
  <si>
    <t>P9M76A</t>
  </si>
  <si>
    <t>QLogic</t>
  </si>
  <si>
    <t>8/16/32Gb Fibre Channel HBA</t>
  </si>
  <si>
    <t>Yes (32GFC)</t>
  </si>
  <si>
    <t>T10-PI</t>
  </si>
  <si>
    <t>Yes (16/32GFC)</t>
  </si>
  <si>
    <t>Improves data integrity at higher bandwidth</t>
  </si>
  <si>
    <t>Recovers from bit errors when enabled end-to-end</t>
  </si>
  <si>
    <t>Provides predictable per/port performance</t>
  </si>
  <si>
    <t>Works across all major Operating Systems</t>
  </si>
  <si>
    <t>Simplifies SAN orchestration, reduces change management</t>
  </si>
  <si>
    <t>Speeds diagnostics</t>
  </si>
  <si>
    <t>Aides in troubleshooting</t>
  </si>
  <si>
    <t>ü</t>
  </si>
  <si>
    <t>û</t>
  </si>
  <si>
    <t>VM-Base  QoS (VM-ID)</t>
  </si>
  <si>
    <t>LUN-based QoS (CS-CTL/ExpressLane)</t>
  </si>
  <si>
    <t>Provides QoS management for FC traffic at the VM level</t>
  </si>
  <si>
    <t>Provides QoS at the HBA port level to storage LUN</t>
  </si>
  <si>
    <t>www.marvell.com/hpe</t>
  </si>
  <si>
    <t>hpesolutions@marvell.com</t>
  </si>
  <si>
    <t>25/50GbE</t>
  </si>
  <si>
    <t>Apollo 4200 Gen10</t>
  </si>
  <si>
    <t>Apollo 4510 Gen10 (XL450)</t>
  </si>
  <si>
    <t>HPE Synergy 5330C 32Gb Fibre Channel Host Bus Adapter</t>
  </si>
  <si>
    <t>870828-B21</t>
  </si>
  <si>
    <t>777456-B21</t>
  </si>
  <si>
    <t>5330C and provide higher IOPS at 512 byte blocks, but performance equivalent at 4K blocks and above</t>
  </si>
  <si>
    <t>HPE SN1610Q 32Gb Single Port Fibre Channel Host Bus Adapter</t>
  </si>
  <si>
    <t>HPE SN1610Q 32Gb Dual Port Fibre Channel Host Bus Adapter</t>
  </si>
  <si>
    <t>R2E08A</t>
  </si>
  <si>
    <t>R2E09A</t>
  </si>
  <si>
    <t>HPE Synergy 5830C 32Gb Fibre Channel Host Bus Adapter</t>
  </si>
  <si>
    <t>B-series only</t>
  </si>
  <si>
    <t>10/20/25GbE</t>
  </si>
  <si>
    <t xml:space="preserve">Ensure  latest version by downloading from here: </t>
  </si>
  <si>
    <t>HPE SN1100Q 16Gb Dual Port Fibre Channel Host Bus Adapter</t>
  </si>
  <si>
    <t>HPE SN1100Q 16Gb Single Port Fibre Channel Host Bus Adapter</t>
  </si>
  <si>
    <t>HPE SN1200E 16Gb Dual Port Fibre Channel Host Bus Adapter</t>
  </si>
  <si>
    <t>HPE SN1200E 16Gb Single Port Fibre Channel Host Bus Adapter</t>
  </si>
  <si>
    <t>HPE SN1600E 32Gb Dual Port Fibre Channel Host Bus Adapter</t>
  </si>
  <si>
    <t>HPE SN1600E 32Gb Single Port Fibre Channel Host Bus Adapter</t>
  </si>
  <si>
    <t>HPE SN1600Q 32Gb Dual Port Fibre Channel Host Bus Adapter</t>
  </si>
  <si>
    <t>HPE SN1600Q 32Gb Single Port Fibre Channel Host Bus Adapter</t>
  </si>
  <si>
    <t>https://www.marvell.com/content/dam/marvell/en/public-collateral/hpe/hpe-marvell-qlogic-fibre-channel-selector-utility.xlsx</t>
  </si>
  <si>
    <t>HPE SN1610E 32Gb Dual Port Fibre Channel Host Bus Adapter</t>
  </si>
  <si>
    <t>HPE SN1610E 32Gb Single Port Fibre Channel Host Bus Adapter</t>
  </si>
  <si>
    <t>R2J62A</t>
  </si>
  <si>
    <t>R2J63A</t>
  </si>
  <si>
    <t>16GFC short wave Transceiver Spare P/N E7Y09-63001</t>
  </si>
  <si>
    <t>32GFC short wave Transceiver Spare P/N P9H30-63002</t>
  </si>
  <si>
    <t>Synergy 4820C (876449-B21)</t>
  </si>
  <si>
    <t>Synergy 6810C (867322-B21)</t>
  </si>
  <si>
    <t>Synergy 6820C (P02054-B21)</t>
  </si>
  <si>
    <t>SN1100Q (P9D93A / P9D94A)</t>
  </si>
  <si>
    <t>Synergy 5830C (777456-B21)</t>
  </si>
  <si>
    <t>SN1610Q (R2E08A /R2E09A)</t>
  </si>
  <si>
    <t>HPE Apollo 2000 XL225n Gen10 Plus</t>
  </si>
  <si>
    <t>HPE Superdome Flex</t>
  </si>
  <si>
    <t>HPE Superdome Flex 280</t>
  </si>
  <si>
    <t>HPE ProLiant DL325 Gen10 Plus v2</t>
  </si>
  <si>
    <t>HPE ProLiant DL345 Gen10 Plus</t>
  </si>
  <si>
    <t>HPE ProLiant DL365 Gen10 Plus</t>
  </si>
  <si>
    <t>HPE ProLiant DL385 Gen10 Plus v2</t>
  </si>
  <si>
    <t>HPE NS204i-p NVMe Boot Device (P12965-B21)</t>
  </si>
  <si>
    <t>HPE NS204i-t NVMe OS Boot Ctrl (P20292-B21)</t>
  </si>
  <si>
    <t>HPE ProLiant DL36X Gen10 Plus x16/x8 PCIe M.2 NS204i-r Riser Kit (P26463-B21)</t>
  </si>
  <si>
    <t>HPE ProLiant DL360 Gen10 Plus</t>
  </si>
  <si>
    <t>HPE ProLiant DL380 Gen10 Plus</t>
  </si>
  <si>
    <t>HPE Apollo 6500 Gen10 Plus (XL645d)</t>
  </si>
  <si>
    <t>Apollo 4200 Gen10 Plus</t>
  </si>
  <si>
    <t>HPE NS204i-d Gen10+ Boot Controller (P21410-B21)</t>
  </si>
  <si>
    <t>HPE Synergy 480 Gen 10 Plus</t>
  </si>
  <si>
    <t>Adapter Form Factors, Connection Types, Cables and Transceivers</t>
  </si>
  <si>
    <t>Marvell FastLInQ® and QLogic® Adapters for HPE Servers</t>
  </si>
  <si>
    <t>Form Factors</t>
  </si>
  <si>
    <t>Connections, Cables and Transceiver Types</t>
  </si>
  <si>
    <t>RJ-45</t>
  </si>
  <si>
    <t>SFP+, SFP28</t>
  </si>
  <si>
    <t>OCP3 - Open Compute Platform 3.0</t>
  </si>
  <si>
    <t>PCIe Standup</t>
  </si>
  <si>
    <t>DAC Cable</t>
  </si>
  <si>
    <t>Active Optical Cable (AOC)</t>
  </si>
  <si>
    <t>FLR FlexLOM</t>
  </si>
  <si>
    <t>Synergy Mezz</t>
  </si>
  <si>
    <t>SFP+, SFP28 Transceiver</t>
  </si>
  <si>
    <t>Fibre Optic Cable (Plugs into transceiver)</t>
  </si>
  <si>
    <t>HPE ProLiant DX360 Gen10 Plus</t>
  </si>
  <si>
    <t>HPE ProLiant DX380 Gen10 Plus</t>
  </si>
  <si>
    <t>HPE SN1700E 64Gb Dual Port Fibre Channel Host Bus Adapter</t>
  </si>
  <si>
    <t>HPE SN1700E 64Gb Single Port Fibre Channel Host Bus Adapter</t>
  </si>
  <si>
    <t>R7N78A</t>
  </si>
  <si>
    <t>R7N77A</t>
  </si>
  <si>
    <t>No 64GFC Storage is on the market yet</t>
  </si>
  <si>
    <r>
      <t xml:space="preserve">ü </t>
    </r>
    <r>
      <rPr>
        <shadow/>
        <sz val="8"/>
        <rFont val="Calibri"/>
        <family val="2"/>
        <scheme val="minor"/>
      </rPr>
      <t>requires additional SW</t>
    </r>
  </si>
  <si>
    <t>Provides connectivity to FC-NVMe Native arrays</t>
  </si>
  <si>
    <t>Simplified SAN Orchestration with HPE 3PAR/Primera/Alletra</t>
  </si>
  <si>
    <t>Unified FC-SCSI and FC-NVMe driver</t>
  </si>
  <si>
    <t>No host server updates needed to support FC-NVMe arrays</t>
  </si>
  <si>
    <t>Prevent rogue firmware download, signature in onboard EPROM</t>
  </si>
  <si>
    <t>Prevent rogue firmware download, signature in ASIC</t>
  </si>
  <si>
    <t>HPE SimpliVity 325 Gen10 Plus v2</t>
  </si>
  <si>
    <t>HPE ProLiant DL20 Gen10 Plus</t>
  </si>
  <si>
    <t>HPE ProLiant DL365 Gen11</t>
  </si>
  <si>
    <t>HPE ProLiant DL385 Gen11</t>
  </si>
  <si>
    <t>HPE ProLiant DL325 Gen11</t>
  </si>
  <si>
    <t>HPE ProLiant DL345 Gen11</t>
  </si>
  <si>
    <t>HPE Apollo 2000 XL220n Gen10 Plus</t>
  </si>
  <si>
    <t>HPE Apollo 2000 XL290n Gen10 Plus</t>
  </si>
  <si>
    <t>HPE Apollo 6500 Gen10 Plus (XL675d)</t>
  </si>
  <si>
    <t>HPE Apollo 6500 Gen10 (XL270d)</t>
  </si>
  <si>
    <t>HPE part number</t>
  </si>
  <si>
    <t>HPE/Marvell QLogic replacement model</t>
  </si>
  <si>
    <t>HPE list price</t>
  </si>
  <si>
    <t>Price delta</t>
  </si>
  <si>
    <t>Additional features with Marvell QLogic</t>
  </si>
  <si>
    <t>Dual port isolation, better IOPS/CPU% efficiency</t>
  </si>
  <si>
    <t>Higher IOPS, Secure firmware download/RoT, PCIe 4.0</t>
  </si>
  <si>
    <t>What adapter are you interested in?</t>
  </si>
  <si>
    <t>Recommended QLogic replacement:</t>
  </si>
  <si>
    <t>HPE/QLogic advantages</t>
  </si>
  <si>
    <t>Competitor notes:</t>
  </si>
  <si>
    <t>Technical features in FC HBAs</t>
  </si>
  <si>
    <t>Customer benefit</t>
  </si>
  <si>
    <t>Forward error correction (FEC)</t>
  </si>
  <si>
    <t>Port isolation</t>
  </si>
  <si>
    <t>Secure FW download</t>
  </si>
  <si>
    <t>Hardware root of trust (RoT)</t>
  </si>
  <si>
    <t>FC-NVMe v2 support</t>
  </si>
  <si>
    <t>HPE Smart SAN support (SCSI only)</t>
  </si>
  <si>
    <t>Heterogenous O/S support</t>
  </si>
  <si>
    <t>Host name registration (FA-WWN)</t>
  </si>
  <si>
    <t>Read diagnostic parameters (RDP)</t>
  </si>
  <si>
    <t>Link cable beaconing (LCB)</t>
  </si>
  <si>
    <t>Diagnostic port (ClearLink)</t>
  </si>
  <si>
    <t>Fabric performance impact notification (FPIN)</t>
  </si>
  <si>
    <t>QLogic Fibre Channel adapters</t>
  </si>
  <si>
    <t>Enter the HPE P/N you want to cross reference in the grey box</t>
  </si>
  <si>
    <t>B-Series/C-Series switch integration</t>
  </si>
  <si>
    <t>OEM supplier</t>
  </si>
  <si>
    <t>Recommended HPE/QLogic rReplacement</t>
  </si>
  <si>
    <t>Dual port isolation, Universal FC/FC-NVMe driver</t>
  </si>
  <si>
    <t>Dual port isolation, Lower adapter latency, Universal FC/FC-NVMe driver, PCIe 4.0</t>
  </si>
  <si>
    <t>Boot device</t>
  </si>
  <si>
    <t>HPE NS204i-u Hot Plug Boot Device (P48183-B21)</t>
  </si>
  <si>
    <t>Yes (64/32GFC)</t>
  </si>
  <si>
    <t xml:space="preserve">Yes </t>
  </si>
  <si>
    <t>Yes</t>
  </si>
  <si>
    <t>Yes (32/64GFC)</t>
  </si>
  <si>
    <t>SN1610Q/SN1700Q</t>
  </si>
  <si>
    <t>SN1610E/SN1700E</t>
  </si>
  <si>
    <t>HPE ProLiant DL320 Gen11</t>
  </si>
  <si>
    <t>HPE ProLiant DL360 Gen11</t>
  </si>
  <si>
    <t>HPE ProLiant DL380 Gen11</t>
  </si>
  <si>
    <t>64Gb FC</t>
  </si>
  <si>
    <t>SN1700Q (R7N86A/R7N87A)</t>
  </si>
  <si>
    <t>HPE SN1700Q 64Gb Single Port Fibre Channel Host Bus Adapter</t>
  </si>
  <si>
    <t>HPE SN1700Q 64Gb Dual Port Fibre Channel Host Bus Adapter</t>
  </si>
  <si>
    <t>R7N86A</t>
  </si>
  <si>
    <t>R7N87A</t>
  </si>
  <si>
    <t xml:space="preserve">SN1200E can provide higher IOPS at 512 byte blocks, but performance equivalent at 4K blocks and above </t>
  </si>
  <si>
    <t xml:space="preserve">SN1610E can provide higher IOPS at 512 byte blocks, but performance equivalent at 4K blocks and above </t>
  </si>
  <si>
    <t xml:space="preserve">SN1700E can provide higher IOPS at 512 byte blocks, but performance equivalent at 8K blocks and above </t>
  </si>
  <si>
    <t>ESX 6.5,6.7,7,8; RHEL 7,8,9; SUSE 12,15; Windows Server 2012 R2,2016,2019,2022</t>
  </si>
  <si>
    <t>FC SCSI OS Support</t>
  </si>
  <si>
    <t>FC-NVMe OS Support</t>
  </si>
  <si>
    <t>ESXi 7,8; RHEL 8,9; SUSE 15</t>
  </si>
  <si>
    <t>ESX 6.5,6.7,7,8; RHEL 7,8,9; SUSE 12,15; Windows Server 2016,2019,2022</t>
  </si>
  <si>
    <t>ESX 7,8; RHEL 8,9; SUSE 15; Windows Server 2019,2022</t>
  </si>
  <si>
    <r>
      <t>Model description (</t>
    </r>
    <r>
      <rPr>
        <b/>
        <sz val="11"/>
        <color theme="9"/>
        <rFont val="Calibri"/>
        <family val="2"/>
        <scheme val="minor"/>
      </rPr>
      <t>make selection in grey box below</t>
    </r>
    <r>
      <rPr>
        <b/>
        <sz val="11"/>
        <color theme="1"/>
        <rFont val="Calibri"/>
        <family val="2"/>
        <scheme val="minor"/>
      </rPr>
      <t>)</t>
    </r>
  </si>
  <si>
    <t>Operating System Support - FC-SCSI</t>
  </si>
  <si>
    <t>Operating System Support - FC-NVMe</t>
  </si>
  <si>
    <t>SN1610Q, SN1700Q</t>
  </si>
  <si>
    <t>HPE Synergy 480 Gen 11</t>
  </si>
  <si>
    <t>HPE NS204i-d Synergy Gen11 Boot Controller  (P39568-B21)</t>
  </si>
  <si>
    <t>HPE SimpliVity 380 Gen 10/10 Plus</t>
  </si>
  <si>
    <t>HPE ProLiant DL380a Gen11</t>
  </si>
  <si>
    <t>HPE ProLiant DL560 Gen11</t>
  </si>
  <si>
    <t>HPE ProLiant ML110 Gen11</t>
  </si>
  <si>
    <t>HPE ProLiant ML350 Gen11</t>
  </si>
  <si>
    <t>HPE Alletra 4110</t>
  </si>
  <si>
    <t>HPE Alletra 4120</t>
  </si>
  <si>
    <t>HPE ProLiant DL20 Gen10</t>
  </si>
  <si>
    <t>HPE ProLiant DL160 Gen10</t>
  </si>
  <si>
    <t>HPE ProLiant DL180 Gen10</t>
  </si>
  <si>
    <t>HPE ProLiant DL325 Gen10</t>
  </si>
  <si>
    <t xml:space="preserve">HPE ProLiant DL385 Gen10 Plus </t>
  </si>
  <si>
    <t>HPE DX NS204i-p Gen10 Plus x2 Lanes NVMe PCIe3 x8 FIO Boot Device (P35837-B21)</t>
  </si>
  <si>
    <t>HPE ProLiant DX360 Gen10</t>
  </si>
  <si>
    <t>HPE ProLiant DX380 Gen10</t>
  </si>
  <si>
    <t>HPE ProLiant DL110 Gen10 Plus Telco Server</t>
  </si>
  <si>
    <t>HPE ProLiant ML30 Gen10 Plus</t>
  </si>
  <si>
    <t>HPE Fibre Channel Transceiver P/N's</t>
  </si>
  <si>
    <t>Adapter</t>
  </si>
  <si>
    <t>Transceiver P/N</t>
  </si>
  <si>
    <t>E7Y09-63001</t>
  </si>
  <si>
    <t>P9H30-63002</t>
  </si>
  <si>
    <t>R8F87-63001</t>
  </si>
  <si>
    <t xml:space="preserve">P9D93A HPE SN1100Q 16Gb 1p FC HBA </t>
  </si>
  <si>
    <t xml:space="preserve">P9D94A HPE SN1100Q 16Gb 2p FC HBA </t>
  </si>
  <si>
    <t xml:space="preserve">P9M75A HPE SN1600Q 32Gb 1p FC HBA </t>
  </si>
  <si>
    <t xml:space="preserve">P9M76A HPE SN1600Q 32Gb 2p FC HBA </t>
  </si>
  <si>
    <t xml:space="preserve">R2E08A HPE SN1610Q 32Gb 1p FC HBA </t>
  </si>
  <si>
    <t>R2E09A HPE SN1610Q 32Gb 2p FC HBA</t>
  </si>
  <si>
    <t xml:space="preserve">R7N86A HPE SN1700Q 64Gb 1p FC HBA </t>
  </si>
  <si>
    <t xml:space="preserve">R7N87A HPE SN1700Q 64Gb 2p FC HBA </t>
  </si>
  <si>
    <t>32GFC</t>
  </si>
  <si>
    <r>
      <t xml:space="preserve">
</t>
    </r>
    <r>
      <rPr>
        <sz val="9"/>
        <color theme="1"/>
        <rFont val="Wingdings"/>
        <charset val="2"/>
      </rPr>
      <t>u</t>
    </r>
    <r>
      <rPr>
        <sz val="9"/>
        <color theme="1"/>
        <rFont val="Gotham"/>
      </rPr>
      <t xml:space="preserve"> = supported
Colors match for adapters with common bandwidth</t>
    </r>
  </si>
  <si>
    <t>HPE ProLiant DL20 Gen11</t>
  </si>
  <si>
    <t>HPE ProLiant ML30 Gen11</t>
  </si>
  <si>
    <t>HPE ProLiant DX4120 Gen11</t>
  </si>
  <si>
    <t>HPE Alletra 4140</t>
  </si>
  <si>
    <t>HPE Compute Scale-up Server 3200</t>
  </si>
  <si>
    <t>Edgeline e920 Server Blade</t>
  </si>
  <si>
    <t>Edgeline e920d Server Blade</t>
  </si>
  <si>
    <t>Edgeline e920t Server Blade</t>
  </si>
  <si>
    <t>Jan 2024, v29</t>
  </si>
  <si>
    <t>HPE Storage Fabric Management (SFM) support</t>
  </si>
  <si>
    <t>Virtual Machine ID (VM-ID)</t>
  </si>
  <si>
    <t>Virtual Lane</t>
  </si>
  <si>
    <t>C-series only</t>
  </si>
  <si>
    <t>Segment port traffic into slow, normal and high for workloads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</si>
</sst>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.00"/>
    <numFmt numFmtId="165" formatCode="&quot;$&quot;#,##0"/>
    <numFmt numFmtId="166" formatCode="_(&quot;$&quot;* #,##0_);_(&quot;$&quot;* \(#,##0\);_(&quot;$&quot;* &quot;-&quot;??_);_(@_)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1"/>
      <color theme="9" tint="-0.249977111117893"/>
      <name val="Wingdings"/>
      <charset val="2"/>
    </font>
    <font>
      <sz val="11"/>
      <color theme="1"/>
      <name val="Wingdings"/>
      <charset val="2"/>
    </font>
    <font>
      <sz val="11"/>
      <color theme="6"/>
      <name val="Wingdings"/>
      <charset val="2"/>
    </font>
    <font>
      <b/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hadow/>
      <sz val="11"/>
      <color rgb="FF00CC00"/>
      <name val="Wingdings"/>
      <charset val="2"/>
    </font>
    <font>
      <b/>
      <shadow/>
      <sz val="11"/>
      <color rgb="FFFF0000"/>
      <name val="Wingdings"/>
      <charset val="2"/>
    </font>
    <font>
      <sz val="11"/>
      <color theme="4" tint="-0.499984740745262"/>
      <name val="Calibri"/>
      <family val="2"/>
      <scheme val="minor"/>
    </font>
    <font>
      <b/>
      <sz val="11"/>
      <color theme="1"/>
      <name val="Gotham"/>
    </font>
    <font>
      <b/>
      <sz val="9"/>
      <color theme="1"/>
      <name val="Gotham"/>
    </font>
    <font>
      <u/>
      <sz val="11"/>
      <color theme="10"/>
      <name val="Calibri"/>
      <family val="2"/>
      <scheme val="minor"/>
    </font>
    <font>
      <b/>
      <sz val="8"/>
      <color theme="1"/>
      <name val="Gotham"/>
    </font>
    <font>
      <b/>
      <sz val="8"/>
      <color theme="0"/>
      <name val="Gotham"/>
    </font>
    <font>
      <sz val="9"/>
      <color theme="1"/>
      <name val="Gotham"/>
    </font>
    <font>
      <sz val="11"/>
      <color theme="5"/>
      <name val="Wingdings"/>
      <charset val="2"/>
    </font>
    <font>
      <sz val="11"/>
      <color theme="1" tint="0.499984740745262"/>
      <name val="Wingdings"/>
      <charset val="2"/>
    </font>
    <font>
      <sz val="11"/>
      <name val="Wingdings"/>
      <charset val="2"/>
    </font>
    <font>
      <sz val="11"/>
      <color theme="5" tint="-0.249977111117893"/>
      <name val="Wingdings"/>
      <charset val="2"/>
    </font>
    <font>
      <sz val="11"/>
      <color theme="5" tint="0.39997558519241921"/>
      <name val="Wingdings"/>
      <charset val="2"/>
    </font>
    <font>
      <sz val="14"/>
      <color theme="1"/>
      <name val="Calibri"/>
      <family val="2"/>
      <scheme val="minor"/>
    </font>
    <font>
      <b/>
      <sz val="9"/>
      <color theme="0"/>
      <name val="Gotham"/>
    </font>
    <font>
      <b/>
      <i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8"/>
      <name val="Wingdings"/>
      <charset val="2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hadow/>
      <sz val="8"/>
      <name val="Calibri"/>
      <family val="2"/>
      <scheme val="minor"/>
    </font>
    <font>
      <b/>
      <sz val="9"/>
      <color theme="8"/>
      <name val="Gotham"/>
    </font>
    <font>
      <sz val="10"/>
      <color theme="1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sz val="9"/>
      <name val="Gotham"/>
    </font>
    <font>
      <b/>
      <sz val="8"/>
      <name val="Gotham"/>
    </font>
    <font>
      <sz val="11"/>
      <color rgb="FF1D1C1D"/>
      <name val="Arial"/>
      <family val="2"/>
    </font>
    <font>
      <sz val="16"/>
      <color rgb="FF1D1C1D"/>
      <name val="Arial"/>
      <family val="2"/>
    </font>
    <font>
      <sz val="18"/>
      <color theme="1"/>
      <name val="Calibri"/>
      <family val="2"/>
      <scheme val="minor"/>
    </font>
    <font>
      <sz val="9"/>
      <color theme="1"/>
      <name val="Wingdings"/>
      <charset val="2"/>
    </font>
    <font>
      <b/>
      <shadow/>
      <sz val="11"/>
      <color theme="8"/>
      <name val="Wingdings"/>
      <charset val="2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248">
    <xf numFmtId="0" fontId="0" fillId="0" borderId="0" xfId="0"/>
    <xf numFmtId="0" fontId="5" fillId="2" borderId="0" xfId="0" applyFont="1" applyFill="1" applyAlignment="1">
      <alignment wrapText="1"/>
    </xf>
    <xf numFmtId="0" fontId="4" fillId="2" borderId="0" xfId="0" applyFont="1" applyFill="1" applyAlignment="1">
      <alignment wrapText="1"/>
    </xf>
    <xf numFmtId="164" fontId="4" fillId="2" borderId="0" xfId="1" applyNumberFormat="1" applyFont="1" applyFill="1" applyAlignment="1">
      <alignment wrapText="1"/>
    </xf>
    <xf numFmtId="0" fontId="0" fillId="0" borderId="0" xfId="0" applyFont="1" applyFill="1" applyAlignment="1">
      <alignment wrapText="1"/>
    </xf>
    <xf numFmtId="0" fontId="6" fillId="0" borderId="0" xfId="0" applyFont="1" applyFill="1"/>
    <xf numFmtId="6" fontId="6" fillId="0" borderId="0" xfId="1" applyNumberFormat="1" applyFont="1" applyFill="1"/>
    <xf numFmtId="165" fontId="6" fillId="0" borderId="0" xfId="0" quotePrefix="1" applyNumberFormat="1" applyFont="1" applyFill="1"/>
    <xf numFmtId="0" fontId="7" fillId="0" borderId="0" xfId="0" applyFont="1" applyFill="1"/>
    <xf numFmtId="6" fontId="7" fillId="0" borderId="0" xfId="1" applyNumberFormat="1" applyFont="1" applyFill="1"/>
    <xf numFmtId="6" fontId="7" fillId="0" borderId="0" xfId="1" applyNumberFormat="1" applyFont="1" applyFill="1" applyAlignment="1">
      <alignment horizontal="right"/>
    </xf>
    <xf numFmtId="13" fontId="7" fillId="0" borderId="0" xfId="1" quotePrefix="1" applyNumberFormat="1" applyFont="1" applyFill="1" applyAlignment="1">
      <alignment horizontal="right"/>
    </xf>
    <xf numFmtId="0" fontId="12" fillId="0" borderId="21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6" fillId="0" borderId="0" xfId="0" applyFont="1"/>
    <xf numFmtId="0" fontId="3" fillId="0" borderId="0" xfId="0" applyFont="1" applyAlignment="1">
      <alignment vertical="top"/>
    </xf>
    <xf numFmtId="166" fontId="0" fillId="0" borderId="1" xfId="1" applyNumberFormat="1" applyFont="1" applyBorder="1" applyAlignment="1">
      <alignment vertical="top"/>
    </xf>
    <xf numFmtId="0" fontId="2" fillId="0" borderId="0" xfId="0" applyFont="1" applyAlignment="1">
      <alignment vertical="top"/>
    </xf>
    <xf numFmtId="0" fontId="9" fillId="0" borderId="0" xfId="0" applyFont="1" applyAlignment="1">
      <alignment horizontal="right" vertical="top"/>
    </xf>
    <xf numFmtId="166" fontId="9" fillId="0" borderId="1" xfId="0" applyNumberFormat="1" applyFont="1" applyBorder="1" applyAlignment="1">
      <alignment vertical="top"/>
    </xf>
    <xf numFmtId="0" fontId="6" fillId="4" borderId="1" xfId="0" applyFont="1" applyFill="1" applyBorder="1" applyAlignment="1" applyProtection="1">
      <alignment vertical="center"/>
      <protection locked="0"/>
    </xf>
    <xf numFmtId="6" fontId="8" fillId="0" borderId="0" xfId="1" applyNumberFormat="1" applyFont="1" applyFill="1" applyAlignment="1">
      <alignment horizontal="right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right" vertical="top"/>
    </xf>
    <xf numFmtId="0" fontId="2" fillId="0" borderId="0" xfId="0" applyFont="1" applyAlignment="1">
      <alignment horizontal="right" vertical="top"/>
    </xf>
    <xf numFmtId="0" fontId="0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 vertical="top"/>
    </xf>
    <xf numFmtId="0" fontId="16" fillId="0" borderId="0" xfId="0" applyFont="1" applyBorder="1" applyAlignment="1">
      <alignment vertical="top"/>
    </xf>
    <xf numFmtId="0" fontId="0" fillId="0" borderId="5" xfId="0" applyFont="1" applyBorder="1" applyAlignment="1">
      <alignment horizontal="center" vertical="top"/>
    </xf>
    <xf numFmtId="0" fontId="0" fillId="0" borderId="5" xfId="0" applyFont="1" applyBorder="1" applyAlignment="1">
      <alignment vertical="top"/>
    </xf>
    <xf numFmtId="0" fontId="17" fillId="0" borderId="5" xfId="0" applyFont="1" applyBorder="1" applyAlignment="1">
      <alignment horizontal="center" vertical="center" readingOrder="1"/>
    </xf>
    <xf numFmtId="0" fontId="18" fillId="0" borderId="5" xfId="0" applyFont="1" applyBorder="1" applyAlignment="1">
      <alignment horizontal="center" vertical="center" readingOrder="1"/>
    </xf>
    <xf numFmtId="0" fontId="0" fillId="0" borderId="24" xfId="0" applyFont="1" applyBorder="1" applyAlignment="1">
      <alignment horizontal="center" vertical="top"/>
    </xf>
    <xf numFmtId="0" fontId="0" fillId="0" borderId="26" xfId="0" applyFont="1" applyBorder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/>
    </xf>
    <xf numFmtId="0" fontId="19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0" fillId="0" borderId="1" xfId="0" applyFont="1" applyBorder="1" applyAlignment="1" applyProtection="1">
      <alignment vertical="top"/>
    </xf>
    <xf numFmtId="0" fontId="20" fillId="0" borderId="0" xfId="0" applyFont="1"/>
    <xf numFmtId="0" fontId="22" fillId="0" borderId="0" xfId="2" applyAlignment="1">
      <alignment vertical="top"/>
    </xf>
    <xf numFmtId="0" fontId="21" fillId="0" borderId="14" xfId="0" applyFont="1" applyBorder="1" applyAlignment="1">
      <alignment horizontal="center" vertical="center" textRotation="90"/>
    </xf>
    <xf numFmtId="0" fontId="21" fillId="0" borderId="15" xfId="0" applyFont="1" applyBorder="1" applyAlignment="1">
      <alignment horizontal="center" vertical="center" textRotation="90"/>
    </xf>
    <xf numFmtId="0" fontId="21" fillId="0" borderId="16" xfId="0" applyFont="1" applyBorder="1" applyAlignment="1">
      <alignment horizontal="center" vertical="center" textRotation="90"/>
    </xf>
    <xf numFmtId="0" fontId="25" fillId="0" borderId="0" xfId="0" applyFont="1" applyAlignment="1">
      <alignment horizontal="center" vertical="center"/>
    </xf>
    <xf numFmtId="0" fontId="31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24" xfId="0" applyFont="1" applyBorder="1" applyAlignment="1">
      <alignment horizontal="center" vertical="top"/>
    </xf>
    <xf numFmtId="0" fontId="0" fillId="0" borderId="26" xfId="0" applyFont="1" applyBorder="1" applyAlignment="1">
      <alignment horizontal="center" vertical="top"/>
    </xf>
    <xf numFmtId="0" fontId="12" fillId="0" borderId="5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22" fillId="0" borderId="23" xfId="2" applyBorder="1" applyAlignment="1">
      <alignment vertical="top"/>
    </xf>
    <xf numFmtId="0" fontId="25" fillId="0" borderId="0" xfId="0" applyFont="1" applyAlignment="1">
      <alignment horizontal="center" vertical="center" wrapText="1"/>
    </xf>
    <xf numFmtId="0" fontId="21" fillId="0" borderId="20" xfId="0" applyFont="1" applyBorder="1" applyAlignment="1">
      <alignment horizontal="center" vertical="center" textRotation="90"/>
    </xf>
    <xf numFmtId="0" fontId="21" fillId="0" borderId="21" xfId="0" applyFont="1" applyBorder="1" applyAlignment="1">
      <alignment horizontal="center" vertical="center" textRotation="90"/>
    </xf>
    <xf numFmtId="0" fontId="21" fillId="0" borderId="19" xfId="0" applyFont="1" applyBorder="1" applyAlignment="1">
      <alignment horizontal="center" vertical="center" textRotation="90"/>
    </xf>
    <xf numFmtId="0" fontId="13" fillId="0" borderId="5" xfId="0" applyFont="1" applyBorder="1" applyAlignment="1">
      <alignment horizontal="center"/>
    </xf>
    <xf numFmtId="0" fontId="29" fillId="0" borderId="8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33" fillId="0" borderId="0" xfId="0" applyFont="1" applyBorder="1" applyAlignment="1">
      <alignment horizontal="right" vertical="top"/>
    </xf>
    <xf numFmtId="0" fontId="34" fillId="0" borderId="0" xfId="0" applyFont="1" applyAlignment="1">
      <alignment vertical="top"/>
    </xf>
    <xf numFmtId="0" fontId="13" fillId="0" borderId="20" xfId="0" applyFont="1" applyBorder="1" applyAlignment="1">
      <alignment horizontal="center"/>
    </xf>
    <xf numFmtId="0" fontId="21" fillId="0" borderId="29" xfId="0" applyFont="1" applyBorder="1" applyAlignment="1">
      <alignment horizontal="center" vertical="center" textRotation="90"/>
    </xf>
    <xf numFmtId="0" fontId="21" fillId="0" borderId="5" xfId="0" applyFont="1" applyBorder="1" applyAlignment="1">
      <alignment horizontal="center" vertical="center" textRotation="90"/>
    </xf>
    <xf numFmtId="0" fontId="21" fillId="0" borderId="8" xfId="0" applyFont="1" applyBorder="1" applyAlignment="1">
      <alignment horizontal="center" vertical="center" textRotation="90"/>
    </xf>
    <xf numFmtId="0" fontId="21" fillId="0" borderId="11" xfId="0" applyFont="1" applyBorder="1" applyAlignment="1">
      <alignment horizontal="center" vertical="center" textRotation="90"/>
    </xf>
    <xf numFmtId="0" fontId="21" fillId="0" borderId="7" xfId="0" applyFont="1" applyBorder="1" applyAlignment="1">
      <alignment horizontal="center" vertical="center" textRotation="90"/>
    </xf>
    <xf numFmtId="0" fontId="21" fillId="0" borderId="9" xfId="0" applyFont="1" applyBorder="1" applyAlignment="1">
      <alignment horizontal="center" vertical="center" textRotation="90"/>
    </xf>
    <xf numFmtId="0" fontId="21" fillId="0" borderId="30" xfId="0" applyFont="1" applyBorder="1" applyAlignment="1">
      <alignment horizontal="center" vertical="center" textRotation="90" wrapText="1"/>
    </xf>
    <xf numFmtId="0" fontId="28" fillId="0" borderId="15" xfId="0" applyFont="1" applyBorder="1" applyAlignment="1">
      <alignment horizontal="center"/>
    </xf>
    <xf numFmtId="0" fontId="21" fillId="0" borderId="34" xfId="0" applyFont="1" applyBorder="1" applyAlignment="1">
      <alignment horizontal="center" vertical="center" textRotation="90" wrapText="1"/>
    </xf>
    <xf numFmtId="0" fontId="35" fillId="0" borderId="5" xfId="0" applyFont="1" applyBorder="1" applyAlignment="1">
      <alignment horizontal="center"/>
    </xf>
    <xf numFmtId="0" fontId="35" fillId="0" borderId="8" xfId="0" applyFont="1" applyBorder="1" applyAlignment="1">
      <alignment horizontal="center"/>
    </xf>
    <xf numFmtId="0" fontId="36" fillId="0" borderId="0" xfId="0" applyFont="1"/>
    <xf numFmtId="0" fontId="37" fillId="0" borderId="0" xfId="0" applyFont="1"/>
    <xf numFmtId="0" fontId="3" fillId="0" borderId="0" xfId="0" applyFont="1"/>
    <xf numFmtId="0" fontId="0" fillId="0" borderId="24" xfId="0" applyFont="1" applyBorder="1" applyAlignment="1">
      <alignment horizontal="center" vertical="top"/>
    </xf>
    <xf numFmtId="0" fontId="0" fillId="0" borderId="26" xfId="0" applyFont="1" applyBorder="1" applyAlignment="1">
      <alignment horizontal="center" vertical="top"/>
    </xf>
    <xf numFmtId="0" fontId="35" fillId="0" borderId="21" xfId="0" applyFont="1" applyBorder="1" applyAlignment="1">
      <alignment horizontal="center"/>
    </xf>
    <xf numFmtId="0" fontId="17" fillId="0" borderId="5" xfId="0" applyFont="1" applyBorder="1" applyAlignment="1">
      <alignment horizontal="center" vertical="center" wrapText="1" readingOrder="1"/>
    </xf>
    <xf numFmtId="0" fontId="21" fillId="0" borderId="28" xfId="0" applyFont="1" applyBorder="1" applyAlignment="1">
      <alignment horizontal="center" vertical="center" textRotation="90"/>
    </xf>
    <xf numFmtId="0" fontId="13" fillId="0" borderId="15" xfId="0" applyFont="1" applyBorder="1" applyAlignment="1">
      <alignment horizontal="center"/>
    </xf>
    <xf numFmtId="0" fontId="35" fillId="0" borderId="16" xfId="0" applyFont="1" applyBorder="1" applyAlignment="1">
      <alignment horizontal="center"/>
    </xf>
    <xf numFmtId="0" fontId="21" fillId="0" borderId="32" xfId="0" applyFont="1" applyBorder="1" applyAlignment="1">
      <alignment horizontal="center" vertical="center" textRotation="90"/>
    </xf>
    <xf numFmtId="0" fontId="21" fillId="0" borderId="31" xfId="0" applyFont="1" applyBorder="1" applyAlignment="1">
      <alignment horizontal="center" vertical="center" textRotation="90"/>
    </xf>
    <xf numFmtId="0" fontId="21" fillId="0" borderId="3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top"/>
    </xf>
    <xf numFmtId="0" fontId="0" fillId="0" borderId="26" xfId="0" applyFont="1" applyBorder="1" applyAlignment="1">
      <alignment horizontal="center" vertical="top"/>
    </xf>
    <xf numFmtId="0" fontId="35" fillId="0" borderId="20" xfId="0" applyFont="1" applyBorder="1" applyAlignment="1">
      <alignment horizontal="center"/>
    </xf>
    <xf numFmtId="0" fontId="35" fillId="0" borderId="15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9" fillId="0" borderId="21" xfId="0" applyFont="1" applyBorder="1" applyAlignment="1">
      <alignment horizontal="center"/>
    </xf>
    <xf numFmtId="0" fontId="21" fillId="0" borderId="35" xfId="0" applyFont="1" applyBorder="1" applyAlignment="1">
      <alignment horizontal="center" vertical="center" textRotation="90"/>
    </xf>
    <xf numFmtId="0" fontId="26" fillId="0" borderId="19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27" fillId="0" borderId="7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30" fillId="0" borderId="19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0" fontId="30" fillId="0" borderId="7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4" fillId="5" borderId="38" xfId="0" applyFont="1" applyFill="1" applyBorder="1" applyAlignment="1">
      <alignment horizontal="center"/>
    </xf>
    <xf numFmtId="0" fontId="21" fillId="0" borderId="38" xfId="0" applyFont="1" applyBorder="1" applyAlignment="1">
      <alignment horizontal="center" vertical="center" textRotation="90"/>
    </xf>
    <xf numFmtId="0" fontId="14" fillId="0" borderId="22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6" xfId="0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0" fontId="35" fillId="0" borderId="7" xfId="0" applyFont="1" applyBorder="1" applyAlignment="1">
      <alignment horizontal="center"/>
    </xf>
    <xf numFmtId="0" fontId="35" fillId="0" borderId="14" xfId="0" applyFont="1" applyBorder="1" applyAlignment="1">
      <alignment horizontal="center"/>
    </xf>
    <xf numFmtId="0" fontId="40" fillId="0" borderId="5" xfId="0" applyFont="1" applyBorder="1" applyAlignment="1">
      <alignment horizontal="center" vertical="top"/>
    </xf>
    <xf numFmtId="0" fontId="21" fillId="0" borderId="36" xfId="0" applyFont="1" applyBorder="1" applyAlignment="1">
      <alignment horizontal="center" vertical="center" textRotation="90"/>
    </xf>
    <xf numFmtId="0" fontId="21" fillId="0" borderId="39" xfId="0" applyFont="1" applyBorder="1" applyAlignment="1">
      <alignment horizontal="center" vertical="center" textRotation="90"/>
    </xf>
    <xf numFmtId="0" fontId="21" fillId="0" borderId="40" xfId="0" applyFont="1" applyBorder="1" applyAlignment="1">
      <alignment horizontal="center" vertical="center" textRotation="90"/>
    </xf>
    <xf numFmtId="0" fontId="21" fillId="0" borderId="18" xfId="0" applyFont="1" applyBorder="1" applyAlignment="1">
      <alignment horizontal="center" vertical="center" textRotation="90"/>
    </xf>
    <xf numFmtId="0" fontId="13" fillId="0" borderId="40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2" fillId="0" borderId="3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39" xfId="0" applyFont="1" applyBorder="1" applyAlignment="1">
      <alignment horizontal="center"/>
    </xf>
    <xf numFmtId="0" fontId="28" fillId="0" borderId="40" xfId="0" applyFont="1" applyBorder="1" applyAlignment="1">
      <alignment horizontal="center"/>
    </xf>
    <xf numFmtId="0" fontId="24" fillId="7" borderId="2" xfId="0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21" fillId="0" borderId="41" xfId="0" applyFont="1" applyBorder="1" applyAlignment="1">
      <alignment horizontal="center" vertical="center" textRotation="90"/>
    </xf>
    <xf numFmtId="0" fontId="21" fillId="0" borderId="4" xfId="0" applyFont="1" applyBorder="1" applyAlignment="1">
      <alignment horizontal="center" vertical="center" textRotation="90"/>
    </xf>
    <xf numFmtId="0" fontId="13" fillId="0" borderId="24" xfId="0" applyFont="1" applyBorder="1" applyAlignment="1">
      <alignment horizontal="center"/>
    </xf>
    <xf numFmtId="166" fontId="9" fillId="0" borderId="0" xfId="0" applyNumberFormat="1" applyFont="1" applyBorder="1" applyAlignment="1">
      <alignment vertical="top"/>
    </xf>
    <xf numFmtId="0" fontId="10" fillId="0" borderId="0" xfId="0" applyFont="1" applyFill="1" applyAlignment="1">
      <alignment horizontal="right" vertical="top"/>
    </xf>
    <xf numFmtId="0" fontId="3" fillId="0" borderId="0" xfId="0" applyFont="1" applyFill="1" applyBorder="1" applyAlignment="1">
      <alignment horizontal="right" vertical="top"/>
    </xf>
    <xf numFmtId="0" fontId="10" fillId="0" borderId="0" xfId="0" applyFont="1" applyFill="1" applyBorder="1" applyAlignment="1">
      <alignment horizontal="left" vertical="top"/>
    </xf>
    <xf numFmtId="0" fontId="2" fillId="7" borderId="0" xfId="0" applyFont="1" applyFill="1" applyAlignment="1">
      <alignment horizontal="right" vertical="top"/>
    </xf>
    <xf numFmtId="0" fontId="2" fillId="0" borderId="0" xfId="0" applyFont="1" applyBorder="1" applyAlignment="1">
      <alignment horizontal="right" vertical="top"/>
    </xf>
    <xf numFmtId="0" fontId="42" fillId="0" borderId="0" xfId="0" applyFont="1" applyAlignment="1">
      <alignment horizontal="right" vertical="top"/>
    </xf>
    <xf numFmtId="0" fontId="0" fillId="10" borderId="0" xfId="0" applyFill="1" applyAlignment="1">
      <alignment vertical="top"/>
    </xf>
    <xf numFmtId="0" fontId="22" fillId="10" borderId="0" xfId="2" applyFill="1" applyAlignment="1">
      <alignment vertical="top"/>
    </xf>
    <xf numFmtId="0" fontId="2" fillId="2" borderId="0" xfId="0" applyFont="1" applyFill="1" applyAlignment="1">
      <alignment horizontal="right" vertical="top"/>
    </xf>
    <xf numFmtId="0" fontId="2" fillId="2" borderId="0" xfId="0" applyFont="1" applyFill="1" applyBorder="1" applyAlignment="1">
      <alignment horizontal="right" vertical="top"/>
    </xf>
    <xf numFmtId="0" fontId="2" fillId="2" borderId="0" xfId="0" applyFont="1" applyFill="1" applyBorder="1" applyAlignment="1">
      <alignment horizontal="left" vertical="top"/>
    </xf>
    <xf numFmtId="0" fontId="2" fillId="11" borderId="1" xfId="0" applyFont="1" applyFill="1" applyBorder="1" applyAlignment="1">
      <alignment vertical="top"/>
    </xf>
    <xf numFmtId="166" fontId="2" fillId="11" borderId="1" xfId="1" applyNumberFormat="1" applyFont="1" applyFill="1" applyBorder="1" applyAlignment="1">
      <alignment vertical="top"/>
    </xf>
    <xf numFmtId="0" fontId="10" fillId="11" borderId="1" xfId="0" applyFont="1" applyFill="1" applyBorder="1" applyAlignment="1" applyProtection="1">
      <alignment vertical="top"/>
    </xf>
    <xf numFmtId="166" fontId="0" fillId="11" borderId="1" xfId="1" applyNumberFormat="1" applyFont="1" applyFill="1" applyBorder="1" applyAlignment="1">
      <alignment vertical="top"/>
    </xf>
    <xf numFmtId="166" fontId="0" fillId="0" borderId="1" xfId="1" applyNumberFormat="1" applyFont="1" applyFill="1" applyBorder="1" applyAlignment="1">
      <alignment vertical="top"/>
    </xf>
    <xf numFmtId="0" fontId="3" fillId="0" borderId="0" xfId="0" applyFont="1" applyFill="1" applyAlignment="1">
      <alignment horizontal="right" vertical="top"/>
    </xf>
    <xf numFmtId="0" fontId="32" fillId="12" borderId="6" xfId="0" applyFont="1" applyFill="1" applyBorder="1" applyAlignment="1">
      <alignment horizontal="center" vertical="center" wrapText="1"/>
    </xf>
    <xf numFmtId="0" fontId="32" fillId="12" borderId="25" xfId="0" applyFont="1" applyFill="1" applyBorder="1" applyAlignment="1">
      <alignment horizontal="center" vertical="center" wrapText="1"/>
    </xf>
    <xf numFmtId="0" fontId="32" fillId="12" borderId="6" xfId="0" applyFont="1" applyFill="1" applyBorder="1" applyAlignment="1">
      <alignment horizontal="center" vertical="center"/>
    </xf>
    <xf numFmtId="0" fontId="21" fillId="4" borderId="6" xfId="0" applyFont="1" applyFill="1" applyBorder="1" applyAlignment="1">
      <alignment horizontal="center" vertical="center"/>
    </xf>
    <xf numFmtId="0" fontId="43" fillId="4" borderId="25" xfId="0" applyFont="1" applyFill="1" applyBorder="1" applyAlignment="1">
      <alignment horizontal="center" vertical="center"/>
    </xf>
    <xf numFmtId="0" fontId="43" fillId="4" borderId="27" xfId="0" applyFont="1" applyFill="1" applyBorder="1" applyAlignment="1">
      <alignment horizontal="center" vertical="center"/>
    </xf>
    <xf numFmtId="0" fontId="43" fillId="4" borderId="6" xfId="0" applyFont="1" applyFill="1" applyBorder="1" applyAlignment="1">
      <alignment horizontal="center" vertical="center"/>
    </xf>
    <xf numFmtId="0" fontId="43" fillId="4" borderId="6" xfId="0" applyFont="1" applyFill="1" applyBorder="1" applyAlignment="1">
      <alignment horizontal="center" vertical="center" wrapText="1"/>
    </xf>
    <xf numFmtId="0" fontId="43" fillId="4" borderId="25" xfId="0" applyFont="1" applyFill="1" applyBorder="1" applyAlignment="1">
      <alignment horizontal="center" vertical="center" wrapText="1"/>
    </xf>
    <xf numFmtId="0" fontId="43" fillId="4" borderId="27" xfId="0" applyFont="1" applyFill="1" applyBorder="1" applyAlignment="1">
      <alignment horizontal="center" vertical="center" wrapText="1"/>
    </xf>
    <xf numFmtId="0" fontId="21" fillId="10" borderId="6" xfId="0" applyFont="1" applyFill="1" applyBorder="1" applyAlignment="1">
      <alignment horizontal="center" vertical="center"/>
    </xf>
    <xf numFmtId="0" fontId="21" fillId="10" borderId="25" xfId="0" applyFont="1" applyFill="1" applyBorder="1" applyAlignment="1">
      <alignment horizontal="center" vertical="center"/>
    </xf>
    <xf numFmtId="0" fontId="21" fillId="10" borderId="27" xfId="0" applyFont="1" applyFill="1" applyBorder="1" applyAlignment="1">
      <alignment horizontal="center" vertical="center"/>
    </xf>
    <xf numFmtId="0" fontId="32" fillId="5" borderId="6" xfId="0" applyFont="1" applyFill="1" applyBorder="1" applyAlignment="1">
      <alignment horizontal="center" vertical="center"/>
    </xf>
    <xf numFmtId="0" fontId="43" fillId="11" borderId="25" xfId="0" applyFont="1" applyFill="1" applyBorder="1" applyAlignment="1">
      <alignment horizontal="center" vertical="center"/>
    </xf>
    <xf numFmtId="0" fontId="43" fillId="4" borderId="42" xfId="0" applyFont="1" applyFill="1" applyBorder="1" applyAlignment="1">
      <alignment horizontal="center" vertical="center" wrapText="1"/>
    </xf>
    <xf numFmtId="0" fontId="21" fillId="0" borderId="44" xfId="0" applyFont="1" applyBorder="1" applyAlignment="1">
      <alignment horizontal="center" vertical="center" textRotation="90"/>
    </xf>
    <xf numFmtId="0" fontId="13" fillId="0" borderId="32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44" fillId="8" borderId="19" xfId="0" applyFont="1" applyFill="1" applyBorder="1" applyAlignment="1">
      <alignment horizontal="center"/>
    </xf>
    <xf numFmtId="0" fontId="45" fillId="0" borderId="0" xfId="0" applyFont="1"/>
    <xf numFmtId="0" fontId="46" fillId="0" borderId="0" xfId="0" applyFont="1"/>
    <xf numFmtId="0" fontId="47" fillId="0" borderId="0" xfId="0" applyFont="1"/>
    <xf numFmtId="0" fontId="13" fillId="0" borderId="22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0" fillId="0" borderId="24" xfId="0" applyFont="1" applyBorder="1" applyAlignment="1">
      <alignment horizontal="center" vertical="top"/>
    </xf>
    <xf numFmtId="0" fontId="0" fillId="0" borderId="26" xfId="0" applyFont="1" applyBorder="1" applyAlignment="1">
      <alignment horizontal="center" vertical="top"/>
    </xf>
    <xf numFmtId="0" fontId="0" fillId="3" borderId="2" xfId="0" applyFont="1" applyFill="1" applyBorder="1" applyAlignment="1" applyProtection="1">
      <alignment horizontal="left" vertical="top"/>
      <protection locked="0"/>
    </xf>
    <xf numFmtId="0" fontId="0" fillId="3" borderId="3" xfId="0" applyFont="1" applyFill="1" applyBorder="1" applyAlignment="1" applyProtection="1">
      <alignment horizontal="left" vertical="top"/>
      <protection locked="0"/>
    </xf>
    <xf numFmtId="0" fontId="0" fillId="3" borderId="4" xfId="0" applyFont="1" applyFill="1" applyBorder="1" applyAlignment="1" applyProtection="1">
      <alignment horizontal="left" vertical="top"/>
      <protection locked="0"/>
    </xf>
    <xf numFmtId="0" fontId="2" fillId="11" borderId="2" xfId="0" applyFont="1" applyFill="1" applyBorder="1" applyAlignment="1">
      <alignment horizontal="left" vertical="top"/>
    </xf>
    <xf numFmtId="0" fontId="2" fillId="11" borderId="3" xfId="0" applyFont="1" applyFill="1" applyBorder="1" applyAlignment="1">
      <alignment horizontal="left" vertical="top"/>
    </xf>
    <xf numFmtId="0" fontId="2" fillId="11" borderId="4" xfId="0" applyFont="1" applyFill="1" applyBorder="1" applyAlignment="1">
      <alignment horizontal="left" vertical="top"/>
    </xf>
    <xf numFmtId="0" fontId="4" fillId="12" borderId="23" xfId="0" applyFont="1" applyFill="1" applyBorder="1" applyAlignment="1">
      <alignment horizontal="left" vertical="top"/>
    </xf>
    <xf numFmtId="0" fontId="4" fillId="12" borderId="18" xfId="0" applyFont="1" applyFill="1" applyBorder="1" applyAlignment="1">
      <alignment horizontal="left" vertical="top"/>
    </xf>
    <xf numFmtId="0" fontId="0" fillId="0" borderId="2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10" fillId="11" borderId="2" xfId="0" applyFont="1" applyFill="1" applyBorder="1" applyAlignment="1">
      <alignment horizontal="left" vertical="top"/>
    </xf>
    <xf numFmtId="0" fontId="10" fillId="11" borderId="4" xfId="0" applyFont="1" applyFill="1" applyBorder="1" applyAlignment="1">
      <alignment horizontal="left" vertical="top"/>
    </xf>
    <xf numFmtId="0" fontId="10" fillId="11" borderId="2" xfId="0" applyFont="1" applyFill="1" applyBorder="1" applyAlignment="1">
      <alignment horizontal="left" vertical="top" wrapText="1"/>
    </xf>
    <xf numFmtId="0" fontId="10" fillId="11" borderId="3" xfId="0" applyFont="1" applyFill="1" applyBorder="1" applyAlignment="1">
      <alignment horizontal="left" vertical="top" wrapText="1"/>
    </xf>
    <xf numFmtId="0" fontId="10" fillId="11" borderId="4" xfId="0" applyFont="1" applyFill="1" applyBorder="1" applyAlignment="1">
      <alignment horizontal="left" vertical="top" wrapText="1"/>
    </xf>
    <xf numFmtId="0" fontId="9" fillId="0" borderId="0" xfId="0" applyNumberFormat="1" applyFont="1" applyBorder="1" applyAlignment="1">
      <alignment horizontal="left" vertical="top"/>
    </xf>
    <xf numFmtId="17" fontId="23" fillId="0" borderId="0" xfId="0" applyNumberFormat="1" applyFont="1"/>
    <xf numFmtId="0" fontId="21" fillId="0" borderId="1" xfId="0" applyFont="1" applyBorder="1" applyAlignment="1">
      <alignment horizontal="center" vertical="center" textRotation="90" wrapText="1"/>
    </xf>
    <xf numFmtId="0" fontId="13" fillId="4" borderId="12" xfId="0" applyFont="1" applyFill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32" fillId="12" borderId="45" xfId="0" applyFont="1" applyFill="1" applyBorder="1" applyAlignment="1">
      <alignment horizontal="center" vertical="center"/>
    </xf>
    <xf numFmtId="0" fontId="26" fillId="0" borderId="46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12" fillId="0" borderId="48" xfId="0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48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35" fillId="0" borderId="46" xfId="0" applyFont="1" applyBorder="1" applyAlignment="1">
      <alignment horizontal="center"/>
    </xf>
    <xf numFmtId="0" fontId="35" fillId="0" borderId="47" xfId="0" applyFont="1" applyBorder="1" applyAlignment="1">
      <alignment horizontal="center"/>
    </xf>
    <xf numFmtId="0" fontId="35" fillId="0" borderId="48" xfId="0" applyFont="1" applyBorder="1" applyAlignment="1">
      <alignment horizontal="center"/>
    </xf>
    <xf numFmtId="0" fontId="32" fillId="5" borderId="27" xfId="0" applyFont="1" applyFill="1" applyBorder="1" applyAlignment="1">
      <alignment horizontal="center" vertical="center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50" xfId="0" applyBorder="1"/>
    <xf numFmtId="0" fontId="35" fillId="0" borderId="37" xfId="0" applyFont="1" applyBorder="1" applyAlignment="1">
      <alignment horizontal="center"/>
    </xf>
    <xf numFmtId="0" fontId="0" fillId="0" borderId="7" xfId="0" applyBorder="1"/>
    <xf numFmtId="0" fontId="0" fillId="0" borderId="5" xfId="0" applyBorder="1"/>
    <xf numFmtId="0" fontId="0" fillId="0" borderId="8" xfId="0" applyBorder="1"/>
    <xf numFmtId="0" fontId="0" fillId="0" borderId="12" xfId="0" applyBorder="1"/>
    <xf numFmtId="0" fontId="0" fillId="0" borderId="51" xfId="0" applyBorder="1"/>
    <xf numFmtId="0" fontId="35" fillId="0" borderId="26" xfId="0" applyFont="1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3" xfId="0" applyBorder="1"/>
    <xf numFmtId="0" fontId="0" fillId="0" borderId="52" xfId="0" applyBorder="1"/>
    <xf numFmtId="0" fontId="35" fillId="0" borderId="35" xfId="0" applyFont="1" applyBorder="1" applyAlignment="1">
      <alignment horizontal="center"/>
    </xf>
    <xf numFmtId="0" fontId="24" fillId="6" borderId="2" xfId="0" applyFont="1" applyFill="1" applyBorder="1" applyAlignment="1">
      <alignment horizontal="center"/>
    </xf>
    <xf numFmtId="0" fontId="24" fillId="6" borderId="4" xfId="0" applyFont="1" applyFill="1" applyBorder="1" applyAlignment="1">
      <alignment horizontal="center"/>
    </xf>
    <xf numFmtId="0" fontId="24" fillId="10" borderId="2" xfId="0" applyFont="1" applyFill="1" applyBorder="1" applyAlignment="1">
      <alignment horizontal="center"/>
    </xf>
    <xf numFmtId="0" fontId="24" fillId="10" borderId="3" xfId="0" applyFont="1" applyFill="1" applyBorder="1" applyAlignment="1">
      <alignment horizontal="center"/>
    </xf>
    <xf numFmtId="0" fontId="24" fillId="10" borderId="4" xfId="0" applyFont="1" applyFill="1" applyBorder="1" applyAlignment="1">
      <alignment horizontal="center"/>
    </xf>
    <xf numFmtId="0" fontId="24" fillId="9" borderId="53" xfId="0" applyFont="1" applyFill="1" applyBorder="1" applyAlignment="1">
      <alignment horizontal="center"/>
    </xf>
    <xf numFmtId="0" fontId="24" fillId="9" borderId="50" xfId="0" applyFont="1" applyFill="1" applyBorder="1" applyAlignment="1">
      <alignment horizontal="center"/>
    </xf>
    <xf numFmtId="0" fontId="49" fillId="0" borderId="5" xfId="0" applyFont="1" applyBorder="1" applyAlignment="1">
      <alignment horizontal="center" vertical="center" readingOrder="1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s://sti2d.ecolelamache.org/iii_communications_informatiques__1_les_supports_de_transmission.html" TargetMode="External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1.jpeg"/><Relationship Id="rId5" Type="http://schemas.openxmlformats.org/officeDocument/2006/relationships/image" Target="../media/image6.png"/><Relationship Id="rId10" Type="http://schemas.openxmlformats.org/officeDocument/2006/relationships/image" Target="../media/image10.jpeg"/><Relationship Id="rId4" Type="http://schemas.openxmlformats.org/officeDocument/2006/relationships/image" Target="../media/image5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35</xdr:row>
      <xdr:rowOff>114300</xdr:rowOff>
    </xdr:from>
    <xdr:to>
      <xdr:col>1</xdr:col>
      <xdr:colOff>1488953</xdr:colOff>
      <xdr:row>37</xdr:row>
      <xdr:rowOff>138112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CFDCAC-220D-4ECC-AE87-FD3BBC8B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010275"/>
          <a:ext cx="1412753" cy="4048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36</xdr:row>
      <xdr:rowOff>28575</xdr:rowOff>
    </xdr:from>
    <xdr:to>
      <xdr:col>1</xdr:col>
      <xdr:colOff>1488953</xdr:colOff>
      <xdr:row>38</xdr:row>
      <xdr:rowOff>52387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11347E-6835-49DC-9622-AB1A90B5E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5629275"/>
          <a:ext cx="1412753" cy="4048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47626</xdr:rowOff>
    </xdr:from>
    <xdr:to>
      <xdr:col>2</xdr:col>
      <xdr:colOff>498353</xdr:colOff>
      <xdr:row>2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82199D-D28B-453A-8AA0-E00B197A3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6981" y="47626"/>
          <a:ext cx="1427040" cy="4095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47626</xdr:rowOff>
    </xdr:from>
    <xdr:to>
      <xdr:col>2</xdr:col>
      <xdr:colOff>498353</xdr:colOff>
      <xdr:row>2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E26939-6642-4B4C-AEF6-F0C618A47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6981" y="47626"/>
          <a:ext cx="1427040" cy="40957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0</xdr:row>
      <xdr:rowOff>47626</xdr:rowOff>
    </xdr:from>
    <xdr:ext cx="1422278" cy="409574"/>
    <xdr:pic>
      <xdr:nvPicPr>
        <xdr:cNvPr id="4" name="Picture 3">
          <a:extLst>
            <a:ext uri="{FF2B5EF4-FFF2-40B4-BE49-F238E27FC236}">
              <a16:creationId xmlns:a16="http://schemas.microsoft.com/office/drawing/2014/main" id="{6A7C744C-A211-4EBE-987F-47BB108F6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47626"/>
          <a:ext cx="1422278" cy="40957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47626</xdr:rowOff>
    </xdr:from>
    <xdr:ext cx="1422278" cy="409574"/>
    <xdr:pic>
      <xdr:nvPicPr>
        <xdr:cNvPr id="5" name="Picture 4">
          <a:extLst>
            <a:ext uri="{FF2B5EF4-FFF2-40B4-BE49-F238E27FC236}">
              <a16:creationId xmlns:a16="http://schemas.microsoft.com/office/drawing/2014/main" id="{102F48CB-FE10-43C3-A452-93EFC49C5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47626"/>
          <a:ext cx="1422278" cy="40957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2222501</xdr:colOff>
      <xdr:row>5</xdr:row>
      <xdr:rowOff>10584</xdr:rowOff>
    </xdr:from>
    <xdr:to>
      <xdr:col>0</xdr:col>
      <xdr:colOff>3714751</xdr:colOff>
      <xdr:row>10</xdr:row>
      <xdr:rowOff>52917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462C1D-E966-4A13-94D8-36464FDEA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1" y="1191684"/>
          <a:ext cx="1492250" cy="994833"/>
        </a:xfrm>
        <a:prstGeom prst="rect">
          <a:avLst/>
        </a:prstGeom>
      </xdr:spPr>
    </xdr:pic>
    <xdr:clientData/>
  </xdr:twoCellAnchor>
  <xdr:twoCellAnchor editAs="oneCell">
    <xdr:from>
      <xdr:col>0</xdr:col>
      <xdr:colOff>994834</xdr:colOff>
      <xdr:row>23</xdr:row>
      <xdr:rowOff>116417</xdr:rowOff>
    </xdr:from>
    <xdr:to>
      <xdr:col>0</xdr:col>
      <xdr:colOff>2826307</xdr:colOff>
      <xdr:row>30</xdr:row>
      <xdr:rowOff>156522</xdr:rowOff>
    </xdr:to>
    <xdr:pic>
      <xdr:nvPicPr>
        <xdr:cNvPr id="3" name="Picture 2" descr="A circuit board with a cake&#10;&#10;Description automatically generated">
          <a:extLst>
            <a:ext uri="{FF2B5EF4-FFF2-40B4-BE49-F238E27FC236}">
              <a16:creationId xmlns:a16="http://schemas.microsoft.com/office/drawing/2014/main" id="{C4FDBB3C-ED2A-47FD-9034-888C108A9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834" y="4726517"/>
          <a:ext cx="1831473" cy="1373605"/>
        </a:xfrm>
        <a:prstGeom prst="rect">
          <a:avLst/>
        </a:prstGeom>
      </xdr:spPr>
    </xdr:pic>
    <xdr:clientData/>
  </xdr:twoCellAnchor>
  <xdr:twoCellAnchor editAs="oneCell">
    <xdr:from>
      <xdr:col>0</xdr:col>
      <xdr:colOff>984250</xdr:colOff>
      <xdr:row>10</xdr:row>
      <xdr:rowOff>10505</xdr:rowOff>
    </xdr:from>
    <xdr:to>
      <xdr:col>0</xdr:col>
      <xdr:colOff>2995083</xdr:colOff>
      <xdr:row>18</xdr:row>
      <xdr:rowOff>61025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FD083E-9972-47E8-BCF3-75E762372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0" y="2144105"/>
          <a:ext cx="2010833" cy="15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1322917</xdr:colOff>
      <xdr:row>17</xdr:row>
      <xdr:rowOff>169332</xdr:rowOff>
    </xdr:from>
    <xdr:to>
      <xdr:col>0</xdr:col>
      <xdr:colOff>2200044</xdr:colOff>
      <xdr:row>22</xdr:row>
      <xdr:rowOff>81533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8024C5-D397-49B2-A51F-D84772AB3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917" y="3636432"/>
          <a:ext cx="877127" cy="864701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6</xdr:row>
      <xdr:rowOff>74083</xdr:rowOff>
    </xdr:from>
    <xdr:to>
      <xdr:col>1</xdr:col>
      <xdr:colOff>1060478</xdr:colOff>
      <xdr:row>15</xdr:row>
      <xdr:rowOff>52916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1D4D5F-A3BB-4301-AA68-3683BB384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77909" y="1445683"/>
          <a:ext cx="954644" cy="169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486834</xdr:colOff>
      <xdr:row>6</xdr:row>
      <xdr:rowOff>116415</xdr:rowOff>
    </xdr:from>
    <xdr:to>
      <xdr:col>4</xdr:col>
      <xdr:colOff>759431</xdr:colOff>
      <xdr:row>15</xdr:row>
      <xdr:rowOff>84666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C8D146-CF20-485F-BCA0-2B9EF8849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59134" y="1488015"/>
          <a:ext cx="1129847" cy="1682751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201084</xdr:colOff>
      <xdr:row>16</xdr:row>
      <xdr:rowOff>58711</xdr:rowOff>
    </xdr:from>
    <xdr:to>
      <xdr:col>1</xdr:col>
      <xdr:colOff>1354667</xdr:colOff>
      <xdr:row>21</xdr:row>
      <xdr:rowOff>84834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0BCD9E4-BFB4-4D7D-B32E-A4857B18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8"/>
            </a:ext>
          </a:extLst>
        </a:blip>
        <a:stretch>
          <a:fillRect/>
        </a:stretch>
      </xdr:blipFill>
      <xdr:spPr>
        <a:xfrm>
          <a:off x="5373159" y="3335311"/>
          <a:ext cx="1153583" cy="978623"/>
        </a:xfrm>
        <a:prstGeom prst="rect">
          <a:avLst/>
        </a:prstGeom>
      </xdr:spPr>
    </xdr:pic>
    <xdr:clientData/>
  </xdr:twoCellAnchor>
  <xdr:twoCellAnchor editAs="oneCell">
    <xdr:from>
      <xdr:col>3</xdr:col>
      <xdr:colOff>804334</xdr:colOff>
      <xdr:row>25</xdr:row>
      <xdr:rowOff>75795</xdr:rowOff>
    </xdr:from>
    <xdr:to>
      <xdr:col>5</xdr:col>
      <xdr:colOff>10583</xdr:colOff>
      <xdr:row>28</xdr:row>
      <xdr:rowOff>183092</xdr:rowOff>
    </xdr:to>
    <xdr:pic>
      <xdr:nvPicPr>
        <xdr:cNvPr id="9" name="Picture 8" descr="J9152-61201">
          <a:extLst>
            <a:ext uri="{FF2B5EF4-FFF2-40B4-BE49-F238E27FC236}">
              <a16:creationId xmlns:a16="http://schemas.microsoft.com/office/drawing/2014/main" id="{404606B1-9BBE-4DCC-807C-465DC6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6634" y="5066895"/>
          <a:ext cx="1339849" cy="678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666749</xdr:colOff>
      <xdr:row>17</xdr:row>
      <xdr:rowOff>74083</xdr:rowOff>
    </xdr:from>
    <xdr:to>
      <xdr:col>4</xdr:col>
      <xdr:colOff>1214966</xdr:colOff>
      <xdr:row>22</xdr:row>
      <xdr:rowOff>116416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AE0BD9D-CD13-4B18-9413-7661B95C4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94" b="13962"/>
        <a:stretch/>
      </xdr:blipFill>
      <xdr:spPr bwMode="auto">
        <a:xfrm>
          <a:off x="7639049" y="3541183"/>
          <a:ext cx="1405467" cy="994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727082</xdr:colOff>
      <xdr:row>31</xdr:row>
      <xdr:rowOff>63501</xdr:rowOff>
    </xdr:from>
    <xdr:to>
      <xdr:col>4</xdr:col>
      <xdr:colOff>1125008</xdr:colOff>
      <xdr:row>36</xdr:row>
      <xdr:rowOff>52917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E8FA14E-57C7-4601-956F-33C3801B0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9382" y="6197601"/>
          <a:ext cx="1255176" cy="941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148166</xdr:colOff>
      <xdr:row>17</xdr:row>
      <xdr:rowOff>84667</xdr:rowOff>
    </xdr:from>
    <xdr:to>
      <xdr:col>5</xdr:col>
      <xdr:colOff>1262591</xdr:colOff>
      <xdr:row>23</xdr:row>
      <xdr:rowOff>56724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EE1ABF5-BDB0-4460-91A3-ACA5C96EE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4066" y="3551767"/>
          <a:ext cx="1114425" cy="1115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vell">
      <a:dk1>
        <a:srgbClr val="212322"/>
      </a:dk1>
      <a:lt1>
        <a:sysClr val="window" lastClr="FFFFFF"/>
      </a:lt1>
      <a:dk2>
        <a:srgbClr val="63666A"/>
      </a:dk2>
      <a:lt2>
        <a:srgbClr val="C8C9C7"/>
      </a:lt2>
      <a:accent1>
        <a:srgbClr val="00B5E2"/>
      </a:accent1>
      <a:accent2>
        <a:srgbClr val="00C7B1"/>
      </a:accent2>
      <a:accent3>
        <a:srgbClr val="0072CD"/>
      </a:accent3>
      <a:accent4>
        <a:srgbClr val="00816D"/>
      </a:accent4>
      <a:accent5>
        <a:srgbClr val="FFA400"/>
      </a:accent5>
      <a:accent6>
        <a:srgbClr val="E0004D"/>
      </a:accent6>
      <a:hlink>
        <a:srgbClr val="0072CE"/>
      </a:hlink>
      <a:folHlink>
        <a:srgbClr val="0072CE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hpesolutions@marvell.com" TargetMode="External"/><Relationship Id="rId1" Type="http://schemas.openxmlformats.org/officeDocument/2006/relationships/hyperlink" Target="http://www.marvell.com/hpe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hpesolutions@marvell.com" TargetMode="External"/><Relationship Id="rId1" Type="http://schemas.openxmlformats.org/officeDocument/2006/relationships/hyperlink" Target="http://www.marvell.com/hpe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hpesolutions@marvell.com" TargetMode="External"/><Relationship Id="rId1" Type="http://schemas.openxmlformats.org/officeDocument/2006/relationships/hyperlink" Target="http://www.marvell.com/hpe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RowHeight="15"/>
  <cols>
    <col min="1" max="1" width="42.140625" customWidth="1"/>
    <col min="2" max="2" width="16" customWidth="1"/>
    <col min="5" max="5" width="69" customWidth="1"/>
    <col min="6" max="6" width="17.85546875" customWidth="1"/>
    <col min="7" max="8" width="15.85546875" customWidth="1"/>
    <col min="9" max="9" width="50.140625" customWidth="1"/>
    <col min="10" max="10" width="36.7109375" customWidth="1"/>
    <col min="11" max="11" width="45.5703125" customWidth="1"/>
    <col min="12" max="12" width="64.140625" customWidth="1"/>
    <col min="13" max="13" width="32.28515625" customWidth="1"/>
  </cols>
  <sheetData>
    <row r="1" spans="1:13" s="4" customFormat="1" ht="60" customHeight="1">
      <c r="A1" s="1" t="s">
        <v>30</v>
      </c>
      <c r="B1" s="2" t="s">
        <v>139</v>
      </c>
      <c r="C1" s="3" t="s">
        <v>0</v>
      </c>
      <c r="D1" s="2" t="s">
        <v>1</v>
      </c>
      <c r="E1" s="4" t="s">
        <v>140</v>
      </c>
      <c r="F1" s="4" t="s">
        <v>2</v>
      </c>
      <c r="G1" s="4" t="s">
        <v>141</v>
      </c>
      <c r="H1" s="4" t="s">
        <v>142</v>
      </c>
      <c r="I1" s="4" t="s">
        <v>143</v>
      </c>
      <c r="J1" s="4" t="s">
        <v>3</v>
      </c>
      <c r="K1" s="4" t="s">
        <v>7</v>
      </c>
      <c r="L1" s="4" t="s">
        <v>192</v>
      </c>
      <c r="M1" s="4" t="s">
        <v>193</v>
      </c>
    </row>
    <row r="2" spans="1:13" s="5" customFormat="1">
      <c r="A2" s="5" t="s">
        <v>66</v>
      </c>
      <c r="B2" s="5" t="s">
        <v>21</v>
      </c>
      <c r="C2" s="7">
        <v>2874</v>
      </c>
      <c r="D2" s="5" t="s">
        <v>24</v>
      </c>
      <c r="E2" s="8" t="s">
        <v>64</v>
      </c>
      <c r="F2" s="8" t="s">
        <v>26</v>
      </c>
      <c r="G2" s="9">
        <v>2950</v>
      </c>
      <c r="H2" s="9">
        <f t="shared" ref="H2:H12" si="0">C2-G2</f>
        <v>-76</v>
      </c>
      <c r="I2" s="5" t="s">
        <v>144</v>
      </c>
      <c r="J2" s="5" t="s">
        <v>188</v>
      </c>
      <c r="K2" s="5" t="s">
        <v>77</v>
      </c>
      <c r="L2" s="5" t="s">
        <v>191</v>
      </c>
      <c r="M2" s="5" t="s">
        <v>194</v>
      </c>
    </row>
    <row r="3" spans="1:13" s="5" customFormat="1">
      <c r="A3" s="5" t="s">
        <v>67</v>
      </c>
      <c r="B3" s="5" t="s">
        <v>20</v>
      </c>
      <c r="C3" s="7">
        <v>1812</v>
      </c>
      <c r="D3" s="5" t="s">
        <v>24</v>
      </c>
      <c r="E3" s="8" t="s">
        <v>65</v>
      </c>
      <c r="F3" s="8" t="s">
        <v>25</v>
      </c>
      <c r="G3" s="9">
        <v>2150</v>
      </c>
      <c r="H3" s="9">
        <f t="shared" si="0"/>
        <v>-338</v>
      </c>
      <c r="I3" s="5" t="s">
        <v>144</v>
      </c>
      <c r="J3" s="5" t="s">
        <v>188</v>
      </c>
      <c r="K3" s="5" t="s">
        <v>77</v>
      </c>
      <c r="L3" s="5" t="s">
        <v>191</v>
      </c>
      <c r="M3" s="5" t="s">
        <v>194</v>
      </c>
    </row>
    <row r="4" spans="1:13" s="5" customFormat="1">
      <c r="A4" s="5" t="s">
        <v>68</v>
      </c>
      <c r="B4" s="5" t="s">
        <v>23</v>
      </c>
      <c r="C4" s="7">
        <v>4420</v>
      </c>
      <c r="D4" s="5" t="s">
        <v>24</v>
      </c>
      <c r="E4" s="8" t="s">
        <v>57</v>
      </c>
      <c r="F4" s="8" t="s">
        <v>59</v>
      </c>
      <c r="G4" s="9">
        <v>5115</v>
      </c>
      <c r="H4" s="9">
        <f t="shared" si="0"/>
        <v>-695</v>
      </c>
      <c r="I4" s="5" t="s">
        <v>170</v>
      </c>
      <c r="J4" s="5" t="s">
        <v>18</v>
      </c>
      <c r="K4" s="5" t="s">
        <v>78</v>
      </c>
      <c r="L4" s="5" t="s">
        <v>195</v>
      </c>
      <c r="M4" s="5" t="s">
        <v>194</v>
      </c>
    </row>
    <row r="5" spans="1:13" s="5" customFormat="1">
      <c r="A5" s="5" t="s">
        <v>69</v>
      </c>
      <c r="B5" s="5" t="s">
        <v>22</v>
      </c>
      <c r="C5" s="7">
        <v>2810</v>
      </c>
      <c r="D5" s="5" t="s">
        <v>24</v>
      </c>
      <c r="E5" s="8" t="s">
        <v>56</v>
      </c>
      <c r="F5" s="8" t="s">
        <v>58</v>
      </c>
      <c r="G5" s="9">
        <v>3505</v>
      </c>
      <c r="H5" s="9">
        <f t="shared" si="0"/>
        <v>-695</v>
      </c>
      <c r="I5" s="5" t="s">
        <v>170</v>
      </c>
      <c r="J5" s="5" t="s">
        <v>18</v>
      </c>
      <c r="K5" s="5" t="s">
        <v>78</v>
      </c>
      <c r="L5" s="5" t="s">
        <v>195</v>
      </c>
      <c r="M5" s="5" t="s">
        <v>194</v>
      </c>
    </row>
    <row r="6" spans="1:13" s="5" customFormat="1">
      <c r="A6" s="5" t="s">
        <v>73</v>
      </c>
      <c r="B6" s="5" t="s">
        <v>76</v>
      </c>
      <c r="C6" s="7">
        <v>4991</v>
      </c>
      <c r="D6" s="5" t="s">
        <v>24</v>
      </c>
      <c r="E6" s="8" t="s">
        <v>57</v>
      </c>
      <c r="F6" s="8" t="s">
        <v>59</v>
      </c>
      <c r="G6" s="9">
        <v>5115</v>
      </c>
      <c r="H6" s="9">
        <f t="shared" ref="H6:H9" si="1">C6-G6</f>
        <v>-124</v>
      </c>
      <c r="I6" s="5" t="s">
        <v>169</v>
      </c>
      <c r="J6" s="5" t="s">
        <v>189</v>
      </c>
      <c r="K6" s="5" t="s">
        <v>78</v>
      </c>
      <c r="L6" s="5" t="s">
        <v>195</v>
      </c>
      <c r="M6" s="5" t="s">
        <v>194</v>
      </c>
    </row>
    <row r="7" spans="1:13" s="5" customFormat="1">
      <c r="A7" s="5" t="s">
        <v>74</v>
      </c>
      <c r="B7" s="5" t="s">
        <v>75</v>
      </c>
      <c r="C7" s="7">
        <v>3188</v>
      </c>
      <c r="D7" s="5" t="s">
        <v>24</v>
      </c>
      <c r="E7" s="8" t="s">
        <v>56</v>
      </c>
      <c r="F7" s="8" t="s">
        <v>58</v>
      </c>
      <c r="G7" s="9">
        <v>3505</v>
      </c>
      <c r="H7" s="9">
        <f t="shared" si="1"/>
        <v>-317</v>
      </c>
      <c r="I7" s="5" t="s">
        <v>169</v>
      </c>
      <c r="J7" s="5" t="s">
        <v>189</v>
      </c>
      <c r="K7" s="5" t="s">
        <v>78</v>
      </c>
      <c r="L7" s="5" t="s">
        <v>195</v>
      </c>
      <c r="M7" s="5" t="s">
        <v>194</v>
      </c>
    </row>
    <row r="8" spans="1:13" s="5" customFormat="1">
      <c r="A8" s="5" t="s">
        <v>117</v>
      </c>
      <c r="B8" s="5" t="s">
        <v>119</v>
      </c>
      <c r="C8" s="7">
        <v>10800</v>
      </c>
      <c r="D8" s="5" t="s">
        <v>24</v>
      </c>
      <c r="E8" s="8" t="s">
        <v>185</v>
      </c>
      <c r="F8" s="8" t="s">
        <v>187</v>
      </c>
      <c r="G8" s="9">
        <v>10800</v>
      </c>
      <c r="H8" s="9">
        <f t="shared" si="1"/>
        <v>0</v>
      </c>
      <c r="I8" s="5" t="s">
        <v>169</v>
      </c>
      <c r="J8" s="5" t="s">
        <v>190</v>
      </c>
      <c r="K8" s="5" t="s">
        <v>121</v>
      </c>
      <c r="L8" s="5" t="s">
        <v>196</v>
      </c>
      <c r="M8" s="5" t="s">
        <v>194</v>
      </c>
    </row>
    <row r="9" spans="1:13" s="5" customFormat="1">
      <c r="A9" s="5" t="s">
        <v>118</v>
      </c>
      <c r="B9" s="5" t="s">
        <v>120</v>
      </c>
      <c r="C9" s="7">
        <v>8800</v>
      </c>
      <c r="D9" s="5" t="s">
        <v>24</v>
      </c>
      <c r="E9" s="8" t="s">
        <v>184</v>
      </c>
      <c r="F9" s="8" t="s">
        <v>186</v>
      </c>
      <c r="G9" s="9">
        <v>8800</v>
      </c>
      <c r="H9" s="9">
        <f t="shared" si="1"/>
        <v>0</v>
      </c>
      <c r="I9" s="5" t="s">
        <v>169</v>
      </c>
      <c r="J9" s="5" t="s">
        <v>190</v>
      </c>
      <c r="K9" s="5" t="s">
        <v>121</v>
      </c>
      <c r="L9" s="5" t="s">
        <v>196</v>
      </c>
      <c r="M9" s="5" t="s">
        <v>194</v>
      </c>
    </row>
    <row r="10" spans="1:13" s="5" customFormat="1">
      <c r="A10" s="5" t="s">
        <v>70</v>
      </c>
      <c r="B10" s="5" t="s">
        <v>28</v>
      </c>
      <c r="C10" s="6">
        <v>4653</v>
      </c>
      <c r="D10" s="5" t="s">
        <v>29</v>
      </c>
      <c r="E10" s="8" t="s">
        <v>57</v>
      </c>
      <c r="F10" s="8" t="s">
        <v>59</v>
      </c>
      <c r="G10" s="9">
        <v>5115</v>
      </c>
      <c r="H10" s="9">
        <f t="shared" si="0"/>
        <v>-462</v>
      </c>
      <c r="I10" s="5" t="s">
        <v>145</v>
      </c>
      <c r="J10" s="5" t="s">
        <v>18</v>
      </c>
      <c r="K10" s="5" t="s">
        <v>78</v>
      </c>
      <c r="L10" s="5" t="s">
        <v>195</v>
      </c>
      <c r="M10" s="5" t="s">
        <v>194</v>
      </c>
    </row>
    <row r="11" spans="1:13" s="5" customFormat="1">
      <c r="A11" s="5" t="s">
        <v>71</v>
      </c>
      <c r="B11" s="5" t="s">
        <v>27</v>
      </c>
      <c r="C11" s="6">
        <v>2810</v>
      </c>
      <c r="D11" s="5" t="s">
        <v>29</v>
      </c>
      <c r="E11" s="8" t="s">
        <v>56</v>
      </c>
      <c r="F11" s="8" t="s">
        <v>58</v>
      </c>
      <c r="G11" s="9">
        <v>3505</v>
      </c>
      <c r="H11" s="9">
        <f t="shared" si="0"/>
        <v>-695</v>
      </c>
      <c r="I11" s="5" t="s">
        <v>145</v>
      </c>
      <c r="J11" s="5" t="s">
        <v>18</v>
      </c>
      <c r="K11" s="5" t="s">
        <v>78</v>
      </c>
      <c r="L11" s="5" t="s">
        <v>195</v>
      </c>
      <c r="M11" s="5" t="s">
        <v>194</v>
      </c>
    </row>
    <row r="12" spans="1:13" s="5" customFormat="1">
      <c r="A12" s="5" t="s">
        <v>52</v>
      </c>
      <c r="B12" s="5" t="s">
        <v>53</v>
      </c>
      <c r="C12" s="6">
        <v>2076</v>
      </c>
      <c r="D12" s="5" t="s">
        <v>24</v>
      </c>
      <c r="E12" s="8" t="s">
        <v>60</v>
      </c>
      <c r="F12" s="8" t="s">
        <v>54</v>
      </c>
      <c r="G12" s="9">
        <v>2513</v>
      </c>
      <c r="H12" s="9">
        <f t="shared" si="0"/>
        <v>-437</v>
      </c>
      <c r="I12" s="5" t="s">
        <v>169</v>
      </c>
      <c r="J12" s="5" t="s">
        <v>55</v>
      </c>
      <c r="K12" s="5" t="s">
        <v>18</v>
      </c>
      <c r="L12" s="5" t="s">
        <v>195</v>
      </c>
      <c r="M12" s="5" t="s">
        <v>194</v>
      </c>
    </row>
    <row r="13" spans="1:13" s="5" customFormat="1">
      <c r="C13" s="6"/>
      <c r="E13" s="8"/>
      <c r="F13" s="8"/>
      <c r="G13" s="10"/>
      <c r="H13" s="9"/>
    </row>
    <row r="14" spans="1:13" s="5" customFormat="1">
      <c r="C14" s="7"/>
      <c r="E14" s="8"/>
      <c r="F14" s="8"/>
      <c r="G14" s="9"/>
      <c r="H14" s="9"/>
    </row>
    <row r="15" spans="1:13" s="5" customFormat="1">
      <c r="C15" s="7"/>
      <c r="E15" s="8"/>
      <c r="F15" s="8"/>
      <c r="G15" s="11"/>
      <c r="H15" s="9"/>
    </row>
    <row r="16" spans="1:13" s="5" customFormat="1">
      <c r="C16" s="7"/>
      <c r="E16" s="8"/>
      <c r="F16" s="8"/>
      <c r="G16" s="9"/>
      <c r="H16" s="9"/>
    </row>
    <row r="17" spans="1:11" s="5" customFormat="1">
      <c r="C17" s="7"/>
      <c r="E17" s="8"/>
      <c r="F17" s="8"/>
      <c r="G17" s="10"/>
      <c r="H17" s="9"/>
    </row>
    <row r="18" spans="1:11" s="5" customFormat="1">
      <c r="C18" s="7"/>
      <c r="E18" s="8"/>
      <c r="F18" s="8"/>
      <c r="G18" s="11"/>
      <c r="H18" s="9"/>
      <c r="K18" s="5" t="s">
        <v>4</v>
      </c>
    </row>
    <row r="19" spans="1:11" s="5" customFormat="1">
      <c r="C19" s="7"/>
      <c r="E19" s="8"/>
      <c r="F19" s="8"/>
      <c r="G19" s="10"/>
      <c r="H19" s="9"/>
      <c r="K19" s="5" t="s">
        <v>4</v>
      </c>
    </row>
    <row r="20" spans="1:11" s="5" customFormat="1">
      <c r="C20" s="6"/>
      <c r="E20" s="8"/>
      <c r="F20" s="8"/>
      <c r="G20" s="9"/>
      <c r="H20" s="9"/>
    </row>
    <row r="21" spans="1:11" s="5" customFormat="1">
      <c r="C21" s="6"/>
      <c r="E21" s="8"/>
      <c r="F21" s="8"/>
      <c r="G21" s="10"/>
      <c r="H21" s="9"/>
    </row>
    <row r="22" spans="1:11" s="5" customFormat="1">
      <c r="C22" s="6"/>
      <c r="E22" s="8"/>
      <c r="F22" s="8"/>
      <c r="G22" s="10"/>
      <c r="H22" s="9"/>
    </row>
    <row r="23" spans="1:11" s="5" customFormat="1">
      <c r="C23" s="6"/>
      <c r="E23" s="8"/>
      <c r="F23" s="8"/>
      <c r="G23" s="21"/>
      <c r="H23" s="9"/>
    </row>
    <row r="24" spans="1:11" s="5" customFormat="1">
      <c r="C24" s="6"/>
      <c r="E24" s="8"/>
      <c r="F24" s="8"/>
      <c r="G24" s="9"/>
      <c r="H24" s="9"/>
    </row>
    <row r="25" spans="1:11">
      <c r="A25" s="5"/>
      <c r="B25" s="5"/>
      <c r="C25" s="6"/>
      <c r="D25" s="5"/>
      <c r="E25" s="8"/>
      <c r="F25" s="8"/>
      <c r="G25" s="11"/>
      <c r="H25" s="9"/>
      <c r="I25" s="5"/>
      <c r="J25" s="5"/>
      <c r="K25" s="14"/>
    </row>
    <row r="26" spans="1:11">
      <c r="A26" s="5"/>
      <c r="B26" s="14"/>
      <c r="C26" s="6"/>
      <c r="D26" s="14"/>
      <c r="E26" s="8"/>
      <c r="F26" s="8"/>
      <c r="G26" s="11"/>
      <c r="H26" s="9"/>
      <c r="I26" s="5"/>
      <c r="J26" s="5"/>
      <c r="K26" s="14"/>
    </row>
    <row r="27" spans="1:11">
      <c r="A27" s="14"/>
      <c r="B27" s="14"/>
      <c r="C27" s="14"/>
      <c r="D27" s="14"/>
      <c r="E27" s="8"/>
      <c r="F27" s="8"/>
      <c r="G27" s="14"/>
      <c r="H27" s="14"/>
      <c r="I27" s="14"/>
      <c r="J27" s="14"/>
      <c r="K27" s="14"/>
    </row>
    <row r="28" spans="1:11">
      <c r="A28" s="14"/>
      <c r="B28" s="14"/>
      <c r="C28" s="14"/>
      <c r="D28" s="14"/>
      <c r="E28" s="8"/>
      <c r="F28" s="8"/>
      <c r="G28" s="14"/>
      <c r="H28" s="14"/>
      <c r="I28" s="14"/>
      <c r="J28" s="14"/>
      <c r="K28" s="14"/>
    </row>
    <row r="29" spans="1:11">
      <c r="A29" s="14"/>
      <c r="B29" s="14"/>
      <c r="C29" s="14"/>
      <c r="D29" s="14"/>
      <c r="E29" s="8"/>
      <c r="F29" s="8"/>
      <c r="G29" s="14"/>
      <c r="H29" s="14"/>
      <c r="I29" s="14"/>
      <c r="J29" s="14"/>
      <c r="K29" s="14"/>
    </row>
    <row r="30" spans="1:1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40"/>
  <sheetViews>
    <sheetView showGridLines="0" tabSelected="1" zoomScaleNormal="100" workbookViewId="0">
      <selection activeCell="D4" sqref="D4:F4"/>
    </sheetView>
  </sheetViews>
  <sheetFormatPr defaultColWidth="9.140625" defaultRowHeight="15"/>
  <cols>
    <col min="1" max="1" width="2.7109375" style="22" customWidth="1"/>
    <col min="2" max="2" width="44" style="22" customWidth="1"/>
    <col min="3" max="3" width="1.42578125" style="22" customWidth="1"/>
    <col min="4" max="5" width="15.7109375" style="22" customWidth="1"/>
    <col min="6" max="6" width="59.140625" style="22" customWidth="1"/>
    <col min="7" max="7" width="2.7109375" style="22" customWidth="1"/>
    <col min="8" max="8" width="24.7109375" style="22" customWidth="1"/>
    <col min="9" max="9" width="2.7109375" style="22" customWidth="1"/>
    <col min="10" max="10" width="12" style="22" customWidth="1"/>
    <col min="11" max="16384" width="9.140625" style="22"/>
  </cols>
  <sheetData>
    <row r="1" spans="2:10">
      <c r="B1" s="149" t="s">
        <v>63</v>
      </c>
      <c r="C1" s="150" t="s">
        <v>72</v>
      </c>
      <c r="D1" s="149"/>
      <c r="E1" s="149"/>
      <c r="F1" s="149"/>
      <c r="G1" s="149"/>
      <c r="H1" s="149"/>
    </row>
    <row r="2" spans="2:10">
      <c r="B2" s="15" t="s">
        <v>244</v>
      </c>
    </row>
    <row r="3" spans="2:10" ht="15.75" thickBot="1">
      <c r="D3" s="15" t="s">
        <v>197</v>
      </c>
      <c r="E3" s="15"/>
      <c r="F3" s="15"/>
      <c r="H3" s="15" t="s">
        <v>2</v>
      </c>
      <c r="I3" s="15"/>
      <c r="J3" s="15" t="s">
        <v>141</v>
      </c>
    </row>
    <row r="4" spans="2:10" ht="16.5" customHeight="1" thickBot="1">
      <c r="B4" s="148" t="s">
        <v>146</v>
      </c>
      <c r="C4" s="23"/>
      <c r="D4" s="189" t="s">
        <v>73</v>
      </c>
      <c r="E4" s="190"/>
      <c r="F4" s="191"/>
      <c r="H4" s="40" t="str">
        <f>INDEX('Selector Data'!B:B,MATCH('FC HBA Selector Tool'!D4,'Selector Data'!A:A,0))</f>
        <v>R2J63A</v>
      </c>
      <c r="J4" s="16">
        <f>INDEX('Selector Data'!C:C,MATCH('FC HBA Selector Tool'!D4,'Selector Data'!A:A,0))</f>
        <v>4991</v>
      </c>
    </row>
    <row r="5" spans="2:10">
      <c r="B5" s="23" t="s">
        <v>19</v>
      </c>
      <c r="C5" s="23"/>
      <c r="D5" s="22" t="str">
        <f>INDEX('Selector Data'!D:D,MATCH('FC HBA Selector Tool'!D4,'Selector Data'!A:A,0))</f>
        <v>Emulex</v>
      </c>
    </row>
    <row r="6" spans="2:10" ht="15.75" thickBot="1">
      <c r="B6" s="23"/>
      <c r="C6" s="23"/>
    </row>
    <row r="7" spans="2:10" ht="15.75" thickBot="1">
      <c r="B7" s="146" t="s">
        <v>147</v>
      </c>
      <c r="C7" s="24"/>
      <c r="D7" s="192" t="str">
        <f>INDEX('Selector Data'!E:E,MATCH('FC HBA Selector Tool'!D4,'Selector Data'!A:A,0))</f>
        <v>HPE SN1610Q 32Gb Dual Port Fibre Channel Host Bus Adapter</v>
      </c>
      <c r="E7" s="193"/>
      <c r="F7" s="194"/>
      <c r="G7" s="17"/>
      <c r="H7" s="154" t="str">
        <f>INDEX('Selector Data'!F:F,MATCH('FC HBA Selector Tool'!D4,'Selector Data'!A:A,0))</f>
        <v>R2E09A</v>
      </c>
      <c r="I7" s="17"/>
      <c r="J7" s="155">
        <f>INDEX('Selector Data'!G:G,MATCH('FC HBA Selector Tool'!D4,'Selector Data'!A:A,0))</f>
        <v>5115</v>
      </c>
    </row>
    <row r="8" spans="2:10" ht="15.75" thickBot="1">
      <c r="B8" s="23"/>
      <c r="C8" s="23"/>
    </row>
    <row r="9" spans="2:10" ht="24.75" customHeight="1" thickBot="1">
      <c r="B9" s="146" t="s">
        <v>148</v>
      </c>
      <c r="C9" s="147"/>
      <c r="D9" s="192" t="str">
        <f>INDEX('Selector Data'!I:I,MATCH('FC HBA Selector Tool'!D4,'Selector Data'!A:A,0))</f>
        <v>Dual port isolation, Universal FC/FC-NVMe driver</v>
      </c>
      <c r="E9" s="193"/>
      <c r="F9" s="194"/>
      <c r="I9" s="18" t="s">
        <v>142</v>
      </c>
      <c r="J9" s="19">
        <f>INDEX('Selector Data'!H:H,MATCH('FC HBA Selector Tool'!D4,'Selector Data'!A:A,0))</f>
        <v>-124</v>
      </c>
    </row>
    <row r="10" spans="2:10" ht="12" customHeight="1">
      <c r="B10" s="143"/>
      <c r="C10" s="144"/>
      <c r="D10" s="145"/>
      <c r="E10" s="145"/>
      <c r="F10" s="145"/>
      <c r="I10" s="18"/>
      <c r="J10" s="142"/>
    </row>
    <row r="11" spans="2:10" ht="18" customHeight="1">
      <c r="B11" s="151" t="s">
        <v>198</v>
      </c>
      <c r="C11" s="152"/>
      <c r="D11" s="153" t="str" cm="1">
        <f t="array" ref="D11">INDEX('Selector Data'!L:L,_xlfn.XMATCH('FC HBA Selector Tool'!H7,'Selector Data'!F:F))</f>
        <v>ESX 6.5,6.7,7,8; RHEL 7,8,9; SUSE 12,15; Windows Server 2016,2019,2022</v>
      </c>
      <c r="E11" s="153"/>
      <c r="F11" s="153"/>
      <c r="I11" s="18"/>
      <c r="J11" s="142"/>
    </row>
    <row r="12" spans="2:10" ht="18" customHeight="1">
      <c r="B12" s="151" t="s">
        <v>199</v>
      </c>
      <c r="C12" s="152"/>
      <c r="D12" s="153" t="str" cm="1">
        <f t="array" ref="D12">INDEX('Selector Data'!M:M,_xlfn.XMATCH('FC HBA Selector Tool'!H7,'Selector Data'!F:F))</f>
        <v>ESXi 7,8; RHEL 8,9; SUSE 15</v>
      </c>
      <c r="E12" s="153"/>
      <c r="F12" s="153"/>
      <c r="I12" s="18"/>
      <c r="J12" s="142"/>
    </row>
    <row r="13" spans="2:10" ht="9" customHeight="1">
      <c r="B13" s="143"/>
      <c r="C13" s="144"/>
      <c r="D13" s="145"/>
      <c r="E13" s="145"/>
      <c r="F13" s="145"/>
      <c r="I13" s="18"/>
      <c r="J13" s="142"/>
    </row>
    <row r="14" spans="2:10">
      <c r="B14" s="26" t="s">
        <v>149</v>
      </c>
      <c r="C14" s="25"/>
      <c r="D14" s="27" t="str">
        <f>INDEX('Selector Data'!J:J,MATCH('FC HBA Selector Tool'!D4,'Selector Data'!A:A,0))</f>
        <v xml:space="preserve">SN1610E can provide higher IOPS at 512 byte blocks, but performance equivalent at 4K blocks and above </v>
      </c>
      <c r="E14" s="27"/>
      <c r="F14" s="27"/>
    </row>
    <row r="15" spans="2:10">
      <c r="B15" s="66" t="s">
        <v>7</v>
      </c>
      <c r="C15" s="67"/>
      <c r="D15" s="67" t="str">
        <f>INDEX('Selector Data'!K:K,MATCH('FC HBA Selector Tool'!D4,'Selector Data'!A:A,0))</f>
        <v>32GFC short wave Transceiver Spare P/N P9H30-63002</v>
      </c>
    </row>
    <row r="17" spans="2:6">
      <c r="B17" s="22" t="s">
        <v>150</v>
      </c>
      <c r="D17" s="28" t="s">
        <v>29</v>
      </c>
      <c r="E17" s="28" t="s">
        <v>24</v>
      </c>
      <c r="F17" s="29" t="s">
        <v>151</v>
      </c>
    </row>
    <row r="18" spans="2:6">
      <c r="B18" s="187" t="s">
        <v>152</v>
      </c>
      <c r="C18" s="188"/>
      <c r="D18" s="28" t="s">
        <v>173</v>
      </c>
      <c r="E18" s="28" t="s">
        <v>173</v>
      </c>
      <c r="F18" s="29" t="s">
        <v>34</v>
      </c>
    </row>
    <row r="19" spans="2:6">
      <c r="B19" s="187" t="s">
        <v>32</v>
      </c>
      <c r="C19" s="188"/>
      <c r="D19" s="28" t="s">
        <v>174</v>
      </c>
      <c r="E19" s="28" t="s">
        <v>175</v>
      </c>
      <c r="F19" s="29" t="s">
        <v>35</v>
      </c>
    </row>
    <row r="20" spans="2:6">
      <c r="B20" s="187" t="s">
        <v>153</v>
      </c>
      <c r="C20" s="188"/>
      <c r="D20" s="30" t="s">
        <v>41</v>
      </c>
      <c r="E20" s="31" t="s">
        <v>42</v>
      </c>
      <c r="F20" s="29" t="s">
        <v>36</v>
      </c>
    </row>
    <row r="21" spans="2:6">
      <c r="B21" s="49" t="s">
        <v>154</v>
      </c>
      <c r="C21" s="50"/>
      <c r="D21" s="28" t="s">
        <v>176</v>
      </c>
      <c r="E21" s="28" t="s">
        <v>175</v>
      </c>
      <c r="F21" s="29" t="s">
        <v>127</v>
      </c>
    </row>
    <row r="22" spans="2:6">
      <c r="B22" s="49" t="s">
        <v>155</v>
      </c>
      <c r="C22" s="50"/>
      <c r="D22" s="125" t="s">
        <v>177</v>
      </c>
      <c r="E22" s="125" t="s">
        <v>178</v>
      </c>
      <c r="F22" s="29" t="s">
        <v>128</v>
      </c>
    </row>
    <row r="23" spans="2:6">
      <c r="B23" s="187" t="s">
        <v>156</v>
      </c>
      <c r="C23" s="188"/>
      <c r="D23" s="30" t="s">
        <v>41</v>
      </c>
      <c r="E23" s="30" t="s">
        <v>41</v>
      </c>
      <c r="F23" s="29" t="s">
        <v>123</v>
      </c>
    </row>
    <row r="24" spans="2:6">
      <c r="B24" s="83" t="s">
        <v>125</v>
      </c>
      <c r="C24" s="84"/>
      <c r="D24" s="30" t="s">
        <v>41</v>
      </c>
      <c r="E24" s="247" t="s">
        <v>41</v>
      </c>
      <c r="F24" s="29" t="s">
        <v>126</v>
      </c>
    </row>
    <row r="25" spans="2:6">
      <c r="B25" s="32" t="s">
        <v>245</v>
      </c>
      <c r="C25" s="33"/>
      <c r="D25" s="30" t="s">
        <v>41</v>
      </c>
      <c r="E25" s="30" t="s">
        <v>41</v>
      </c>
      <c r="F25" s="29" t="s">
        <v>124</v>
      </c>
    </row>
    <row r="26" spans="2:6">
      <c r="B26" s="187" t="s">
        <v>158</v>
      </c>
      <c r="C26" s="188"/>
      <c r="D26" s="30" t="s">
        <v>41</v>
      </c>
      <c r="E26" s="30" t="s">
        <v>41</v>
      </c>
      <c r="F26" s="29" t="s">
        <v>37</v>
      </c>
    </row>
    <row r="27" spans="2:6">
      <c r="B27" s="195" t="s">
        <v>166</v>
      </c>
      <c r="C27" s="196"/>
      <c r="D27" s="196"/>
      <c r="E27" s="196"/>
      <c r="F27" s="196"/>
    </row>
    <row r="28" spans="2:6">
      <c r="B28" s="187" t="s">
        <v>159</v>
      </c>
      <c r="C28" s="188"/>
      <c r="D28" s="30" t="s">
        <v>41</v>
      </c>
      <c r="E28" s="28" t="s">
        <v>61</v>
      </c>
      <c r="F28" s="29" t="s">
        <v>38</v>
      </c>
    </row>
    <row r="29" spans="2:6">
      <c r="B29" s="187" t="s">
        <v>160</v>
      </c>
      <c r="C29" s="188"/>
      <c r="D29" s="30" t="s">
        <v>41</v>
      </c>
      <c r="E29" s="28" t="s">
        <v>61</v>
      </c>
      <c r="F29" s="29" t="s">
        <v>39</v>
      </c>
    </row>
    <row r="30" spans="2:6">
      <c r="B30" s="187" t="s">
        <v>161</v>
      </c>
      <c r="C30" s="188"/>
      <c r="D30" s="30" t="s">
        <v>41</v>
      </c>
      <c r="E30" s="28" t="s">
        <v>61</v>
      </c>
      <c r="F30" s="29" t="s">
        <v>40</v>
      </c>
    </row>
    <row r="31" spans="2:6">
      <c r="B31" s="32" t="s">
        <v>162</v>
      </c>
      <c r="C31" s="33"/>
      <c r="D31" s="30" t="s">
        <v>41</v>
      </c>
      <c r="E31" s="28" t="s">
        <v>61</v>
      </c>
      <c r="F31" s="29" t="s">
        <v>39</v>
      </c>
    </row>
    <row r="32" spans="2:6" ht="25.5">
      <c r="B32" s="187" t="s">
        <v>163</v>
      </c>
      <c r="C32" s="188"/>
      <c r="D32" s="30" t="s">
        <v>41</v>
      </c>
      <c r="E32" s="86" t="s">
        <v>122</v>
      </c>
      <c r="F32" s="29" t="s">
        <v>40</v>
      </c>
    </row>
    <row r="33" spans="2:6">
      <c r="B33" s="187" t="s">
        <v>246</v>
      </c>
      <c r="C33" s="188"/>
      <c r="D33" s="30" t="s">
        <v>41</v>
      </c>
      <c r="E33" s="28" t="s">
        <v>61</v>
      </c>
      <c r="F33" s="29" t="s">
        <v>45</v>
      </c>
    </row>
    <row r="34" spans="2:6">
      <c r="B34" s="187" t="s">
        <v>44</v>
      </c>
      <c r="C34" s="188"/>
      <c r="D34" s="30" t="s">
        <v>41</v>
      </c>
      <c r="E34" s="28" t="s">
        <v>61</v>
      </c>
      <c r="F34" s="29" t="s">
        <v>46</v>
      </c>
    </row>
    <row r="35" spans="2:6">
      <c r="B35" s="187" t="s">
        <v>247</v>
      </c>
      <c r="C35" s="188"/>
      <c r="D35" s="28" t="s">
        <v>248</v>
      </c>
      <c r="E35" s="31" t="s">
        <v>42</v>
      </c>
      <c r="F35" s="29" t="s">
        <v>249</v>
      </c>
    </row>
    <row r="36" spans="2:6">
      <c r="B36" s="23"/>
      <c r="D36" s="34"/>
      <c r="E36" s="34"/>
    </row>
    <row r="37" spans="2:6">
      <c r="B37" s="23"/>
      <c r="D37" s="34"/>
      <c r="E37" s="34"/>
    </row>
    <row r="38" spans="2:6">
      <c r="B38" s="23"/>
      <c r="D38" s="42" t="s">
        <v>47</v>
      </c>
      <c r="E38" s="34"/>
    </row>
    <row r="39" spans="2:6" ht="18.75">
      <c r="B39" s="47" t="s">
        <v>164</v>
      </c>
      <c r="D39" s="42" t="s">
        <v>48</v>
      </c>
      <c r="E39" s="34"/>
    </row>
    <row r="40" spans="2:6">
      <c r="D40" s="48"/>
    </row>
  </sheetData>
  <sheetProtection algorithmName="SHA-512" hashValue="/vrfuKG5yEwlMltiw5ozrk4EkfzfQxuP6XF0YkILyYhjVf3Iq7gSVpIBH3iqx+/GkjxpT0ofE8lpvG2COkOceA==" saltValue="sJOq/mEOvTzJRbncGg0qMQ==" spinCount="100000" sheet="1" selectLockedCells="1"/>
  <mergeCells count="16">
    <mergeCell ref="B35:C35"/>
    <mergeCell ref="B29:C29"/>
    <mergeCell ref="B30:C30"/>
    <mergeCell ref="D4:F4"/>
    <mergeCell ref="D7:F7"/>
    <mergeCell ref="D9:F9"/>
    <mergeCell ref="B18:C18"/>
    <mergeCell ref="B19:C19"/>
    <mergeCell ref="B20:C20"/>
    <mergeCell ref="B27:F27"/>
    <mergeCell ref="B23:C23"/>
    <mergeCell ref="B26:C26"/>
    <mergeCell ref="B28:C28"/>
    <mergeCell ref="B32:C32"/>
    <mergeCell ref="B33:C33"/>
    <mergeCell ref="B34:C34"/>
  </mergeCells>
  <hyperlinks>
    <hyperlink ref="D38" r:id="rId1" xr:uid="{18EB56F7-07EA-4570-867C-6BA0854907ED}"/>
    <hyperlink ref="D39" r:id="rId2" xr:uid="{305A76FC-EA5D-4A8B-BC18-DE5A9BABCBE5}"/>
  </hyperlinks>
  <pageMargins left="0.7" right="0.7" top="0.75" bottom="0.75" header="0.3" footer="0.3"/>
  <pageSetup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'Selector Data'!$A$2:$A$12</xm:f>
          </x14:formula1>
          <xm:sqref>D4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H40"/>
  <sheetViews>
    <sheetView showGridLines="0" zoomScaleNormal="100" workbookViewId="0">
      <selection activeCell="D5" sqref="D5"/>
    </sheetView>
  </sheetViews>
  <sheetFormatPr defaultColWidth="9.140625" defaultRowHeight="15"/>
  <cols>
    <col min="1" max="1" width="3.7109375" style="22" customWidth="1"/>
    <col min="2" max="2" width="50.28515625" style="22" customWidth="1"/>
    <col min="3" max="3" width="0.85546875" style="22" customWidth="1"/>
    <col min="4" max="4" width="18" style="22" customWidth="1"/>
    <col min="5" max="5" width="16.7109375" style="22" customWidth="1"/>
    <col min="6" max="6" width="83.140625" style="22" customWidth="1"/>
    <col min="7" max="16384" width="9.140625" style="22"/>
  </cols>
  <sheetData>
    <row r="1" spans="2:8">
      <c r="B1" s="149" t="s">
        <v>63</v>
      </c>
      <c r="C1" s="149" t="s">
        <v>72</v>
      </c>
      <c r="D1" s="149"/>
      <c r="E1" s="149"/>
      <c r="F1" s="149"/>
      <c r="G1" s="149"/>
      <c r="H1" s="149"/>
    </row>
    <row r="2" spans="2:8">
      <c r="B2" s="15" t="str">
        <f>'FC HBA Selector Tool'!B2</f>
        <v>Jan 2024, v29</v>
      </c>
    </row>
    <row r="3" spans="2:8" ht="18.75">
      <c r="B3" s="39" t="s">
        <v>165</v>
      </c>
    </row>
    <row r="4" spans="2:8" ht="15.75" thickBot="1">
      <c r="D4" s="15" t="s">
        <v>2</v>
      </c>
      <c r="F4" s="15" t="s">
        <v>5</v>
      </c>
      <c r="H4" s="15" t="s">
        <v>141</v>
      </c>
    </row>
    <row r="5" spans="2:8" ht="15.75" thickBot="1">
      <c r="B5" s="23" t="s">
        <v>6</v>
      </c>
      <c r="D5" s="20" t="s">
        <v>75</v>
      </c>
      <c r="E5" s="197" t="str">
        <f>IFERROR(INDEX('Selector Data'!A:A,MATCH($D5,'Selector Data'!$B:$B,0)),"Please select a valid FC HBA part number.")</f>
        <v>HPE SN1610E 32Gb Single Port Fibre Channel Host Bus Adapter</v>
      </c>
      <c r="F5" s="198"/>
      <c r="H5" s="16">
        <f>IFERROR(INDEX('Selector Data'!C:C,MATCH($D5,'Selector Data'!$B:$B,0)),"N/A")</f>
        <v>3188</v>
      </c>
    </row>
    <row r="6" spans="2:8">
      <c r="B6" s="35" t="s">
        <v>167</v>
      </c>
      <c r="C6" s="36"/>
      <c r="D6" s="37" t="str">
        <f>IFERROR(INDEX('Selector Data'!D:D,MATCH(D5,'Selector Data'!B:B,0)),"N/A")</f>
        <v>Emulex</v>
      </c>
    </row>
    <row r="7" spans="2:8" ht="6.75" customHeight="1" thickBot="1"/>
    <row r="8" spans="2:8" ht="19.5" customHeight="1" thickBot="1">
      <c r="B8" s="146" t="s">
        <v>168</v>
      </c>
      <c r="C8" s="159"/>
      <c r="D8" s="156" t="str">
        <f>IFERROR(INDEX('Selector Data'!F:F,MATCH($D5,'Selector Data'!$B:$B,0)),"N/A")</f>
        <v>R2E08A</v>
      </c>
      <c r="E8" s="199" t="str">
        <f>IFERROR(INDEX('Selector Data'!E:E,MATCH($D5,'Selector Data'!$B:$B,0)),"N/A")</f>
        <v>HPE SN1610Q 32Gb Single Port Fibre Channel Host Bus Adapter</v>
      </c>
      <c r="F8" s="200"/>
      <c r="H8" s="157">
        <f>IFERROR(INDEX('Selector Data'!G:G,MATCH($D5,'Selector Data'!$B:$B,0)),"N/A")</f>
        <v>3505</v>
      </c>
    </row>
    <row r="9" spans="2:8" ht="7.5" customHeight="1" thickBot="1">
      <c r="D9" s="38"/>
      <c r="E9" s="38"/>
      <c r="F9" s="38"/>
    </row>
    <row r="10" spans="2:8" ht="25.5" customHeight="1" thickBot="1">
      <c r="B10" s="146" t="s">
        <v>148</v>
      </c>
      <c r="C10" s="159"/>
      <c r="D10" s="201" t="str">
        <f>IFERROR(INDEX('Selector Data'!I:I,MATCH($D5,'Selector Data'!$B:$B,0)),"N/A")</f>
        <v>Dual port isolation, Universal FC/FC-NVMe driver</v>
      </c>
      <c r="E10" s="202"/>
      <c r="F10" s="203"/>
      <c r="H10" s="158">
        <f>IFERROR(INDEX('Selector Data'!H:H,MATCH($D5,'Selector Data'!$B:$B,0)),"N/A")</f>
        <v>-317</v>
      </c>
    </row>
    <row r="11" spans="2:8" ht="11.25" customHeight="1"/>
    <row r="12" spans="2:8" ht="15.75" customHeight="1">
      <c r="B12" s="151" t="s">
        <v>198</v>
      </c>
      <c r="C12" s="152"/>
      <c r="D12" s="153" t="str" cm="1">
        <f t="array" ref="D12">INDEX('Selector Data'!L:L,_xlfn.XMATCH(D8,'Selector Data'!F:F))</f>
        <v>ESX 6.5,6.7,7,8; RHEL 7,8,9; SUSE 12,15; Windows Server 2016,2019,2022</v>
      </c>
      <c r="E12" s="153"/>
      <c r="F12" s="153"/>
    </row>
    <row r="13" spans="2:8" ht="16.5" customHeight="1">
      <c r="B13" s="151" t="s">
        <v>199</v>
      </c>
      <c r="C13" s="152"/>
      <c r="D13" s="153" t="str" cm="1">
        <f t="array" ref="D13">INDEX('Selector Data'!M:M,_xlfn.XMATCH(D8,'Selector Data'!F:F))</f>
        <v>ESXi 7,8; RHEL 8,9; SUSE 15</v>
      </c>
      <c r="E13" s="153"/>
      <c r="F13" s="153"/>
    </row>
    <row r="14" spans="2:8" ht="12" customHeight="1"/>
    <row r="15" spans="2:8">
      <c r="B15" s="26" t="s">
        <v>149</v>
      </c>
      <c r="C15" s="25"/>
      <c r="D15" s="27" t="str">
        <f>INDEX('Selector Data'!J:J,MATCH('FC HBA Selector Tool'!D4,'Selector Data'!A:A,0))</f>
        <v xml:space="preserve">SN1610E can provide higher IOPS at 512 byte blocks, but performance equivalent at 4K blocks and above </v>
      </c>
    </row>
    <row r="16" spans="2:8">
      <c r="B16" s="26" t="s">
        <v>7</v>
      </c>
      <c r="C16" s="25"/>
      <c r="D16" s="204" t="str">
        <f>IFERROR(INDEX('Selector Data'!$K:$K,MATCH($D5,'Selector Data'!$B:$B,0)),"N/A")</f>
        <v>32GFC short wave Transceiver Spare P/N P9H30-63002</v>
      </c>
      <c r="E16" s="204"/>
      <c r="F16" s="204"/>
    </row>
    <row r="19" spans="2:6">
      <c r="B19" s="22" t="s">
        <v>150</v>
      </c>
      <c r="D19" s="28" t="s">
        <v>29</v>
      </c>
      <c r="E19" s="28" t="s">
        <v>24</v>
      </c>
      <c r="F19" s="29" t="s">
        <v>151</v>
      </c>
    </row>
    <row r="20" spans="2:6">
      <c r="B20" s="187" t="s">
        <v>152</v>
      </c>
      <c r="C20" s="188"/>
      <c r="D20" s="28" t="s">
        <v>31</v>
      </c>
      <c r="E20" s="28" t="s">
        <v>31</v>
      </c>
      <c r="F20" s="29" t="s">
        <v>34</v>
      </c>
    </row>
    <row r="21" spans="2:6">
      <c r="B21" s="187" t="s">
        <v>32</v>
      </c>
      <c r="C21" s="188"/>
      <c r="D21" s="28" t="s">
        <v>33</v>
      </c>
      <c r="E21" s="28" t="s">
        <v>33</v>
      </c>
      <c r="F21" s="29" t="s">
        <v>35</v>
      </c>
    </row>
    <row r="22" spans="2:6">
      <c r="B22" s="187" t="s">
        <v>153</v>
      </c>
      <c r="C22" s="188"/>
      <c r="D22" s="28" t="s">
        <v>31</v>
      </c>
      <c r="E22" s="28" t="s">
        <v>33</v>
      </c>
      <c r="F22" s="29" t="s">
        <v>127</v>
      </c>
    </row>
    <row r="23" spans="2:6">
      <c r="B23" s="93" t="s">
        <v>154</v>
      </c>
      <c r="C23" s="94"/>
      <c r="D23" s="125" t="s">
        <v>200</v>
      </c>
      <c r="E23" s="125" t="s">
        <v>178</v>
      </c>
      <c r="F23" s="29" t="s">
        <v>128</v>
      </c>
    </row>
    <row r="24" spans="2:6">
      <c r="B24" s="93" t="s">
        <v>155</v>
      </c>
      <c r="C24" s="94"/>
      <c r="D24" s="30" t="s">
        <v>41</v>
      </c>
      <c r="E24" s="31" t="s">
        <v>42</v>
      </c>
      <c r="F24" s="29" t="s">
        <v>36</v>
      </c>
    </row>
    <row r="25" spans="2:6">
      <c r="B25" s="187" t="s">
        <v>156</v>
      </c>
      <c r="C25" s="188"/>
      <c r="D25" s="30" t="s">
        <v>41</v>
      </c>
      <c r="E25" s="30" t="s">
        <v>41</v>
      </c>
      <c r="F25" s="29" t="s">
        <v>123</v>
      </c>
    </row>
    <row r="26" spans="2:6">
      <c r="B26" s="93" t="s">
        <v>125</v>
      </c>
      <c r="C26" s="94"/>
      <c r="D26" s="30" t="s">
        <v>41</v>
      </c>
      <c r="E26" s="31" t="s">
        <v>42</v>
      </c>
      <c r="F26" s="29" t="s">
        <v>126</v>
      </c>
    </row>
    <row r="27" spans="2:6">
      <c r="B27" s="93" t="s">
        <v>157</v>
      </c>
      <c r="C27" s="94"/>
      <c r="D27" s="30" t="s">
        <v>41</v>
      </c>
      <c r="E27" s="30" t="s">
        <v>41</v>
      </c>
      <c r="F27" s="29" t="s">
        <v>124</v>
      </c>
    </row>
    <row r="28" spans="2:6">
      <c r="B28" s="187" t="s">
        <v>158</v>
      </c>
      <c r="C28" s="188"/>
      <c r="D28" s="30" t="s">
        <v>41</v>
      </c>
      <c r="E28" s="30" t="s">
        <v>41</v>
      </c>
      <c r="F28" s="29" t="s">
        <v>37</v>
      </c>
    </row>
    <row r="29" spans="2:6">
      <c r="B29" s="195" t="s">
        <v>166</v>
      </c>
      <c r="C29" s="196"/>
      <c r="D29" s="196"/>
      <c r="E29" s="196"/>
      <c r="F29" s="196"/>
    </row>
    <row r="30" spans="2:6">
      <c r="B30" s="187" t="s">
        <v>159</v>
      </c>
      <c r="C30" s="188"/>
      <c r="D30" s="30" t="s">
        <v>41</v>
      </c>
      <c r="E30" s="28" t="s">
        <v>61</v>
      </c>
      <c r="F30" s="29" t="s">
        <v>38</v>
      </c>
    </row>
    <row r="31" spans="2:6">
      <c r="B31" s="187" t="s">
        <v>160</v>
      </c>
      <c r="C31" s="188"/>
      <c r="D31" s="30" t="s">
        <v>41</v>
      </c>
      <c r="E31" s="28" t="s">
        <v>61</v>
      </c>
      <c r="F31" s="29" t="s">
        <v>39</v>
      </c>
    </row>
    <row r="32" spans="2:6">
      <c r="B32" s="187" t="s">
        <v>161</v>
      </c>
      <c r="C32" s="188"/>
      <c r="D32" s="30" t="s">
        <v>41</v>
      </c>
      <c r="E32" s="28" t="s">
        <v>61</v>
      </c>
      <c r="F32" s="29" t="s">
        <v>40</v>
      </c>
    </row>
    <row r="33" spans="2:6">
      <c r="B33" s="93" t="s">
        <v>162</v>
      </c>
      <c r="C33" s="94"/>
      <c r="D33" s="30" t="s">
        <v>41</v>
      </c>
      <c r="E33" s="28" t="s">
        <v>61</v>
      </c>
      <c r="F33" s="29" t="s">
        <v>39</v>
      </c>
    </row>
    <row r="34" spans="2:6" ht="25.5">
      <c r="B34" s="187" t="s">
        <v>163</v>
      </c>
      <c r="C34" s="188"/>
      <c r="D34" s="30" t="s">
        <v>41</v>
      </c>
      <c r="E34" s="86" t="s">
        <v>122</v>
      </c>
      <c r="F34" s="29" t="s">
        <v>40</v>
      </c>
    </row>
    <row r="35" spans="2:6">
      <c r="B35" s="187" t="s">
        <v>43</v>
      </c>
      <c r="C35" s="188"/>
      <c r="D35" s="30" t="s">
        <v>41</v>
      </c>
      <c r="E35" s="28" t="s">
        <v>61</v>
      </c>
      <c r="F35" s="29" t="s">
        <v>45</v>
      </c>
    </row>
    <row r="36" spans="2:6">
      <c r="B36" s="187" t="s">
        <v>44</v>
      </c>
      <c r="C36" s="188"/>
      <c r="D36" s="30" t="s">
        <v>41</v>
      </c>
      <c r="E36" s="28" t="s">
        <v>61</v>
      </c>
      <c r="F36" s="29" t="s">
        <v>46</v>
      </c>
    </row>
    <row r="37" spans="2:6">
      <c r="B37" s="23"/>
      <c r="D37" s="34"/>
      <c r="E37" s="34"/>
    </row>
    <row r="38" spans="2:6">
      <c r="B38" s="23"/>
      <c r="D38" s="42" t="s">
        <v>47</v>
      </c>
      <c r="E38" s="34"/>
    </row>
    <row r="39" spans="2:6" ht="18.75">
      <c r="B39" s="47" t="s">
        <v>164</v>
      </c>
      <c r="D39" s="42" t="s">
        <v>48</v>
      </c>
      <c r="E39" s="34"/>
    </row>
    <row r="40" spans="2:6">
      <c r="D40" s="48"/>
    </row>
  </sheetData>
  <sheetProtection algorithmName="SHA-512" hashValue="4L24k9WI+3+9meuFFpfZB9CoJ0Q06y76mIt8Chu/9++6PGBrwquVEN2HNJyJS3aPhZsa45+oPuxwj6xfTF2qQg==" saltValue="+JU1BGH1R+AKthyZWWvCyA==" spinCount="100000" sheet="1" selectLockedCells="1"/>
  <mergeCells count="16">
    <mergeCell ref="B34:C34"/>
    <mergeCell ref="B35:C35"/>
    <mergeCell ref="B36:C36"/>
    <mergeCell ref="B31:C31"/>
    <mergeCell ref="B32:C32"/>
    <mergeCell ref="E5:F5"/>
    <mergeCell ref="E8:F8"/>
    <mergeCell ref="B28:C28"/>
    <mergeCell ref="B29:F29"/>
    <mergeCell ref="B30:C30"/>
    <mergeCell ref="D10:F10"/>
    <mergeCell ref="B20:C20"/>
    <mergeCell ref="B21:C21"/>
    <mergeCell ref="B25:C25"/>
    <mergeCell ref="B22:C22"/>
    <mergeCell ref="D16:F16"/>
  </mergeCells>
  <hyperlinks>
    <hyperlink ref="D38" r:id="rId1" xr:uid="{A9235093-278F-45E6-A87B-6D110809DD07}"/>
    <hyperlink ref="D39" r:id="rId2" xr:uid="{74D99304-80EF-47C3-BFD5-005CAB6B0D75}"/>
  </hyperlinks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4E9F-BBBB-4773-86C6-F00B1D0E32F6}">
  <sheetPr>
    <pageSetUpPr fitToPage="1"/>
  </sheetPr>
  <dimension ref="A1:P67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defaultRowHeight="15"/>
  <cols>
    <col min="1" max="1" width="39.28515625" customWidth="1"/>
    <col min="2" max="2" width="13.85546875" customWidth="1"/>
    <col min="3" max="4" width="10.28515625" customWidth="1"/>
    <col min="5" max="15" width="8.28515625" customWidth="1"/>
    <col min="16" max="25" width="5.42578125" customWidth="1"/>
  </cols>
  <sheetData>
    <row r="1" spans="1:15">
      <c r="A1" s="205" t="str">
        <f>'FC HBA Selector Tool'!B2</f>
        <v>Jan 2024, v29</v>
      </c>
    </row>
    <row r="2" spans="1:15">
      <c r="A2" s="42" t="s">
        <v>47</v>
      </c>
    </row>
    <row r="3" spans="1:15" ht="15.75" thickBot="1">
      <c r="A3" s="58" t="s">
        <v>48</v>
      </c>
    </row>
    <row r="4" spans="1:15" s="41" customFormat="1" ht="15.75" thickBot="1">
      <c r="A4" s="58"/>
      <c r="B4" s="179" t="s">
        <v>62</v>
      </c>
      <c r="C4" s="245" t="s">
        <v>49</v>
      </c>
      <c r="D4" s="246"/>
      <c r="E4" s="114" t="s">
        <v>10</v>
      </c>
      <c r="F4" s="240" t="s">
        <v>234</v>
      </c>
      <c r="G4" s="241"/>
      <c r="H4" s="136" t="s">
        <v>182</v>
      </c>
      <c r="I4" s="242" t="s">
        <v>171</v>
      </c>
      <c r="J4" s="243"/>
      <c r="K4" s="243"/>
      <c r="L4" s="243"/>
      <c r="M4" s="243"/>
      <c r="N4" s="243"/>
      <c r="O4" s="244"/>
    </row>
    <row r="5" spans="1:15" s="46" customFormat="1" ht="231.75" customHeight="1" thickBot="1">
      <c r="A5" s="59" t="s">
        <v>235</v>
      </c>
      <c r="B5" s="74" t="s">
        <v>79</v>
      </c>
      <c r="C5" s="103" t="s">
        <v>80</v>
      </c>
      <c r="D5" s="72" t="s">
        <v>81</v>
      </c>
      <c r="E5" s="115" t="s">
        <v>82</v>
      </c>
      <c r="F5" s="139" t="s">
        <v>84</v>
      </c>
      <c r="G5" s="140" t="s">
        <v>83</v>
      </c>
      <c r="H5" s="126" t="s">
        <v>183</v>
      </c>
      <c r="I5" s="87" t="s">
        <v>92</v>
      </c>
      <c r="J5" s="69" t="s">
        <v>93</v>
      </c>
      <c r="K5" s="77" t="s">
        <v>99</v>
      </c>
      <c r="L5" s="77" t="s">
        <v>202</v>
      </c>
      <c r="M5" s="77" t="s">
        <v>215</v>
      </c>
      <c r="N5" s="75" t="s">
        <v>94</v>
      </c>
      <c r="O5" s="206" t="s">
        <v>172</v>
      </c>
    </row>
    <row r="6" spans="1:15" s="46" customFormat="1" ht="15" customHeight="1" thickBot="1">
      <c r="A6" s="160" t="s">
        <v>236</v>
      </c>
      <c r="B6" s="91"/>
      <c r="C6" s="90"/>
      <c r="D6" s="92"/>
      <c r="E6" s="116"/>
      <c r="F6" s="63"/>
      <c r="G6" s="61"/>
      <c r="H6" s="183"/>
      <c r="I6" s="122"/>
      <c r="J6" s="68"/>
      <c r="K6" s="68"/>
      <c r="L6" s="68"/>
      <c r="M6" s="68"/>
      <c r="N6" s="68"/>
      <c r="O6" s="85" t="s">
        <v>14</v>
      </c>
    </row>
    <row r="7" spans="1:15" s="46" customFormat="1" ht="15" customHeight="1">
      <c r="A7" s="160" t="s">
        <v>179</v>
      </c>
      <c r="B7" s="91"/>
      <c r="C7" s="90"/>
      <c r="D7" s="92"/>
      <c r="E7" s="117"/>
      <c r="F7" s="63" t="s">
        <v>14</v>
      </c>
      <c r="G7" s="71"/>
      <c r="H7" s="184" t="s">
        <v>14</v>
      </c>
      <c r="I7" s="123"/>
      <c r="J7" s="63"/>
      <c r="K7" s="63"/>
      <c r="L7" s="63"/>
      <c r="M7" s="63"/>
      <c r="N7" s="63"/>
      <c r="O7" s="79" t="s">
        <v>14</v>
      </c>
    </row>
    <row r="8" spans="1:15" s="46" customFormat="1" ht="15" customHeight="1">
      <c r="A8" s="161" t="s">
        <v>133</v>
      </c>
      <c r="B8" s="73"/>
      <c r="C8" s="70"/>
      <c r="D8" s="71"/>
      <c r="E8" s="117"/>
      <c r="F8" s="63" t="s">
        <v>14</v>
      </c>
      <c r="G8" s="71"/>
      <c r="H8" s="207" t="s">
        <v>14</v>
      </c>
      <c r="I8" s="123"/>
      <c r="J8" s="63"/>
      <c r="K8" s="63"/>
      <c r="L8" s="63"/>
      <c r="M8" s="63"/>
      <c r="N8" s="63"/>
      <c r="O8" s="79" t="s">
        <v>14</v>
      </c>
    </row>
    <row r="9" spans="1:15" s="46" customFormat="1" ht="15" customHeight="1">
      <c r="A9" s="161" t="s">
        <v>134</v>
      </c>
      <c r="B9" s="73"/>
      <c r="C9" s="70"/>
      <c r="D9" s="71"/>
      <c r="E9" s="117"/>
      <c r="F9" s="63" t="s">
        <v>14</v>
      </c>
      <c r="G9" s="71"/>
      <c r="H9" s="207" t="s">
        <v>14</v>
      </c>
      <c r="I9" s="123"/>
      <c r="J9" s="63"/>
      <c r="K9" s="63"/>
      <c r="L9" s="63"/>
      <c r="M9" s="63"/>
      <c r="N9" s="63"/>
      <c r="O9" s="79" t="s">
        <v>14</v>
      </c>
    </row>
    <row r="10" spans="1:15" s="46" customFormat="1" ht="15" customHeight="1">
      <c r="A10" s="161" t="s">
        <v>180</v>
      </c>
      <c r="B10" s="73"/>
      <c r="C10" s="70"/>
      <c r="D10" s="71"/>
      <c r="E10" s="117"/>
      <c r="F10" s="63" t="s">
        <v>14</v>
      </c>
      <c r="G10" s="71"/>
      <c r="H10" s="184" t="s">
        <v>14</v>
      </c>
      <c r="I10" s="123"/>
      <c r="J10" s="63"/>
      <c r="K10" s="63"/>
      <c r="L10" s="63"/>
      <c r="M10" s="63"/>
      <c r="N10" s="63"/>
      <c r="O10" s="79" t="s">
        <v>14</v>
      </c>
    </row>
    <row r="11" spans="1:15" s="46" customFormat="1" ht="15" customHeight="1">
      <c r="A11" s="161" t="s">
        <v>131</v>
      </c>
      <c r="B11" s="73"/>
      <c r="C11" s="70"/>
      <c r="D11" s="71"/>
      <c r="E11" s="117"/>
      <c r="F11" s="63" t="s">
        <v>14</v>
      </c>
      <c r="G11" s="71"/>
      <c r="H11" s="207" t="s">
        <v>14</v>
      </c>
      <c r="I11" s="123"/>
      <c r="J11" s="63"/>
      <c r="K11" s="63"/>
      <c r="L11" s="63"/>
      <c r="M11" s="63"/>
      <c r="N11" s="63"/>
      <c r="O11" s="79" t="s">
        <v>14</v>
      </c>
    </row>
    <row r="12" spans="1:15" s="46" customFormat="1" ht="15" customHeight="1">
      <c r="A12" s="161" t="s">
        <v>181</v>
      </c>
      <c r="B12" s="73"/>
      <c r="C12" s="70"/>
      <c r="D12" s="71"/>
      <c r="E12" s="117"/>
      <c r="F12" s="63" t="s">
        <v>14</v>
      </c>
      <c r="G12" s="71"/>
      <c r="H12" s="184" t="s">
        <v>14</v>
      </c>
      <c r="I12" s="123"/>
      <c r="J12" s="63"/>
      <c r="K12" s="63"/>
      <c r="L12" s="63"/>
      <c r="M12" s="63"/>
      <c r="N12" s="63"/>
      <c r="O12" s="79" t="s">
        <v>14</v>
      </c>
    </row>
    <row r="13" spans="1:15" s="46" customFormat="1" ht="15" customHeight="1">
      <c r="A13" s="161" t="s">
        <v>204</v>
      </c>
      <c r="B13" s="73"/>
      <c r="C13" s="70"/>
      <c r="D13" s="71"/>
      <c r="E13" s="117"/>
      <c r="F13" s="63"/>
      <c r="G13" s="45"/>
      <c r="H13" s="184"/>
      <c r="I13" s="124"/>
      <c r="J13" s="88"/>
      <c r="K13" s="88"/>
      <c r="L13" s="88"/>
      <c r="M13" s="88"/>
      <c r="N13" s="88"/>
      <c r="O13" s="79" t="s">
        <v>14</v>
      </c>
    </row>
    <row r="14" spans="1:15" s="46" customFormat="1" ht="15" customHeight="1">
      <c r="A14" s="161" t="s">
        <v>132</v>
      </c>
      <c r="B14" s="73"/>
      <c r="C14" s="70"/>
      <c r="D14" s="71"/>
      <c r="E14" s="117"/>
      <c r="F14" s="63" t="s">
        <v>14</v>
      </c>
      <c r="G14" s="71"/>
      <c r="H14" s="184" t="s">
        <v>14</v>
      </c>
      <c r="I14" s="123"/>
      <c r="J14" s="63"/>
      <c r="K14" s="63"/>
      <c r="L14" s="63"/>
      <c r="M14" s="63"/>
      <c r="N14" s="63"/>
      <c r="O14" s="79" t="s">
        <v>14</v>
      </c>
    </row>
    <row r="15" spans="1:15" s="46" customFormat="1" ht="15" customHeight="1">
      <c r="A15" s="161" t="s">
        <v>205</v>
      </c>
      <c r="B15" s="73"/>
      <c r="C15" s="70"/>
      <c r="D15" s="71"/>
      <c r="E15" s="117"/>
      <c r="F15" s="63" t="s">
        <v>14</v>
      </c>
      <c r="G15" s="71"/>
      <c r="H15" s="207" t="s">
        <v>14</v>
      </c>
      <c r="I15" s="124"/>
      <c r="J15" s="88"/>
      <c r="K15" s="88"/>
      <c r="L15" s="88"/>
      <c r="M15" s="88"/>
      <c r="N15" s="88"/>
      <c r="O15" s="79" t="s">
        <v>14</v>
      </c>
    </row>
    <row r="16" spans="1:15" s="46" customFormat="1" ht="15" customHeight="1">
      <c r="A16" s="161" t="s">
        <v>237</v>
      </c>
      <c r="B16" s="73"/>
      <c r="C16" s="70"/>
      <c r="D16" s="71"/>
      <c r="E16" s="117"/>
      <c r="F16" s="63"/>
      <c r="G16" s="71"/>
      <c r="H16" s="207"/>
      <c r="I16" s="124"/>
      <c r="J16" s="88"/>
      <c r="K16" s="88"/>
      <c r="L16" s="88"/>
      <c r="M16" s="88"/>
      <c r="N16" s="88"/>
      <c r="O16" s="79" t="s">
        <v>14</v>
      </c>
    </row>
    <row r="17" spans="1:15" s="46" customFormat="1" ht="15.75" customHeight="1">
      <c r="A17" s="161" t="s">
        <v>206</v>
      </c>
      <c r="B17" s="73"/>
      <c r="C17" s="70"/>
      <c r="D17" s="71"/>
      <c r="E17" s="117"/>
      <c r="F17" s="63"/>
      <c r="G17" s="71"/>
      <c r="H17" s="184"/>
      <c r="I17" s="124"/>
      <c r="J17" s="88"/>
      <c r="K17" s="88"/>
      <c r="L17" s="88"/>
      <c r="M17" s="88"/>
      <c r="N17" s="88"/>
      <c r="O17" s="79" t="s">
        <v>14</v>
      </c>
    </row>
    <row r="18" spans="1:15" s="46" customFormat="1" ht="15.75" customHeight="1">
      <c r="A18" s="161" t="s">
        <v>207</v>
      </c>
      <c r="B18" s="73"/>
      <c r="C18" s="70"/>
      <c r="D18" s="71"/>
      <c r="E18" s="117"/>
      <c r="F18" s="88" t="s">
        <v>14</v>
      </c>
      <c r="G18" s="45"/>
      <c r="H18" s="208" t="s">
        <v>14</v>
      </c>
      <c r="I18" s="124"/>
      <c r="J18" s="88"/>
      <c r="K18" s="88"/>
      <c r="L18" s="88"/>
      <c r="M18" s="88"/>
      <c r="N18" s="88"/>
      <c r="O18" s="79" t="s">
        <v>14</v>
      </c>
    </row>
    <row r="19" spans="1:15" s="46" customFormat="1" ht="15.75" customHeight="1" thickBot="1">
      <c r="A19" s="161" t="s">
        <v>238</v>
      </c>
      <c r="B19" s="73"/>
      <c r="C19" s="70"/>
      <c r="D19" s="71"/>
      <c r="E19" s="117"/>
      <c r="F19" s="138"/>
      <c r="G19" s="72"/>
      <c r="H19" s="209"/>
      <c r="I19" s="137"/>
      <c r="J19" s="138"/>
      <c r="K19" s="138"/>
      <c r="L19" s="138"/>
      <c r="M19" s="138"/>
      <c r="N19" s="138"/>
      <c r="O19" s="79" t="s">
        <v>14</v>
      </c>
    </row>
    <row r="20" spans="1:15" s="46" customFormat="1" ht="15.75" customHeight="1">
      <c r="A20" s="167" t="s">
        <v>130</v>
      </c>
      <c r="B20" s="62"/>
      <c r="C20" s="60"/>
      <c r="D20" s="61"/>
      <c r="E20" s="116" t="s">
        <v>14</v>
      </c>
      <c r="F20" s="68" t="s">
        <v>14</v>
      </c>
      <c r="G20" s="61"/>
      <c r="H20" s="127"/>
      <c r="I20" s="123" t="s">
        <v>14</v>
      </c>
      <c r="J20" s="68"/>
      <c r="K20" s="68"/>
      <c r="L20" s="68"/>
      <c r="M20" s="68"/>
      <c r="N20" s="68"/>
      <c r="O20" s="85"/>
    </row>
    <row r="21" spans="1:15" s="46" customFormat="1" ht="15.75" customHeight="1">
      <c r="A21" s="175" t="s">
        <v>218</v>
      </c>
      <c r="B21" s="91"/>
      <c r="C21" s="90"/>
      <c r="D21" s="92"/>
      <c r="E21" s="185"/>
      <c r="F21" s="177"/>
      <c r="G21" s="92"/>
      <c r="H21" s="176"/>
      <c r="I21" s="123" t="s">
        <v>14</v>
      </c>
      <c r="J21" s="177"/>
      <c r="K21" s="177"/>
      <c r="L21" s="177"/>
      <c r="M21" s="177"/>
      <c r="N21" s="177"/>
      <c r="O21" s="178"/>
    </row>
    <row r="22" spans="1:15" s="46" customFormat="1" ht="15.75" customHeight="1">
      <c r="A22" s="168" t="s">
        <v>88</v>
      </c>
      <c r="B22" s="73"/>
      <c r="C22" s="70"/>
      <c r="D22" s="71"/>
      <c r="E22" s="117" t="s">
        <v>14</v>
      </c>
      <c r="F22" s="63" t="s">
        <v>14</v>
      </c>
      <c r="G22" s="71"/>
      <c r="H22" s="128"/>
      <c r="I22" s="123" t="s">
        <v>14</v>
      </c>
      <c r="J22" s="63"/>
      <c r="K22" s="63"/>
      <c r="L22" s="63"/>
      <c r="M22" s="63"/>
      <c r="N22" s="63"/>
      <c r="O22" s="79"/>
    </row>
    <row r="23" spans="1:15" s="46" customFormat="1" ht="15.75" customHeight="1">
      <c r="A23" s="168" t="s">
        <v>89</v>
      </c>
      <c r="B23" s="73"/>
      <c r="C23" s="70"/>
      <c r="D23" s="71"/>
      <c r="E23" s="117" t="s">
        <v>14</v>
      </c>
      <c r="F23" s="63" t="s">
        <v>14</v>
      </c>
      <c r="G23" s="71"/>
      <c r="H23" s="128"/>
      <c r="I23" s="123" t="s">
        <v>14</v>
      </c>
      <c r="J23" s="63"/>
      <c r="K23" s="63"/>
      <c r="L23" s="63"/>
      <c r="M23" s="63"/>
      <c r="N23" s="63"/>
      <c r="O23" s="79"/>
    </row>
    <row r="24" spans="1:15" s="46" customFormat="1" ht="15.75" customHeight="1">
      <c r="A24" s="168" t="s">
        <v>95</v>
      </c>
      <c r="B24" s="73"/>
      <c r="C24" s="70"/>
      <c r="D24" s="71"/>
      <c r="E24" s="117" t="s">
        <v>14</v>
      </c>
      <c r="F24" s="63" t="s">
        <v>14</v>
      </c>
      <c r="G24" s="71"/>
      <c r="H24" s="128"/>
      <c r="I24" s="123" t="s">
        <v>14</v>
      </c>
      <c r="J24" s="63"/>
      <c r="K24" s="63"/>
      <c r="L24" s="63"/>
      <c r="M24" s="63"/>
      <c r="N24" s="78" t="s">
        <v>14</v>
      </c>
      <c r="O24" s="79"/>
    </row>
    <row r="25" spans="1:15" s="46" customFormat="1" ht="15.75" customHeight="1">
      <c r="A25" s="168" t="s">
        <v>90</v>
      </c>
      <c r="B25" s="73"/>
      <c r="C25" s="70"/>
      <c r="D25" s="71"/>
      <c r="E25" s="117" t="s">
        <v>14</v>
      </c>
      <c r="F25" s="63" t="s">
        <v>14</v>
      </c>
      <c r="G25" s="71"/>
      <c r="H25" s="128"/>
      <c r="I25" s="123" t="s">
        <v>14</v>
      </c>
      <c r="J25" s="63"/>
      <c r="K25" s="141"/>
      <c r="L25" s="141"/>
      <c r="M25" s="141"/>
      <c r="N25" s="78" t="s">
        <v>14</v>
      </c>
      <c r="O25" s="79"/>
    </row>
    <row r="26" spans="1:15" s="46" customFormat="1" ht="15.75" customHeight="1">
      <c r="A26" s="168" t="s">
        <v>96</v>
      </c>
      <c r="B26" s="73"/>
      <c r="C26" s="70"/>
      <c r="D26" s="71"/>
      <c r="E26" s="117" t="s">
        <v>14</v>
      </c>
      <c r="F26" s="63" t="s">
        <v>14</v>
      </c>
      <c r="G26" s="71"/>
      <c r="H26" s="128"/>
      <c r="I26" s="123" t="s">
        <v>14</v>
      </c>
      <c r="J26" s="63"/>
      <c r="K26" s="63"/>
      <c r="L26" s="63"/>
      <c r="M26" s="63"/>
      <c r="N26" s="63"/>
      <c r="O26" s="79"/>
    </row>
    <row r="27" spans="1:15" s="46" customFormat="1" ht="15.75" customHeight="1">
      <c r="A27" s="168" t="s">
        <v>214</v>
      </c>
      <c r="B27" s="73"/>
      <c r="C27" s="70"/>
      <c r="D27" s="71"/>
      <c r="E27" s="117" t="s">
        <v>14</v>
      </c>
      <c r="F27" s="63" t="s">
        <v>14</v>
      </c>
      <c r="G27" s="71"/>
      <c r="H27" s="128"/>
      <c r="I27" s="123" t="s">
        <v>14</v>
      </c>
      <c r="J27" s="63"/>
      <c r="K27" s="63"/>
      <c r="L27" s="63"/>
      <c r="M27" s="63"/>
      <c r="N27" s="63"/>
      <c r="O27" s="79"/>
    </row>
    <row r="28" spans="1:15" s="46" customFormat="1" ht="15.75" customHeight="1">
      <c r="A28" s="168" t="s">
        <v>91</v>
      </c>
      <c r="B28" s="73"/>
      <c r="C28" s="70"/>
      <c r="D28" s="71"/>
      <c r="E28" s="117" t="s">
        <v>14</v>
      </c>
      <c r="F28" s="63" t="s">
        <v>14</v>
      </c>
      <c r="G28" s="71"/>
      <c r="H28" s="128"/>
      <c r="I28" s="123" t="s">
        <v>14</v>
      </c>
      <c r="J28" s="63"/>
      <c r="K28" s="63"/>
      <c r="L28" s="63"/>
      <c r="M28" s="63"/>
      <c r="N28" s="63"/>
      <c r="O28" s="79"/>
    </row>
    <row r="29" spans="1:15" s="46" customFormat="1" ht="15.75" customHeight="1">
      <c r="A29" s="168" t="s">
        <v>219</v>
      </c>
      <c r="B29" s="73"/>
      <c r="C29" s="70"/>
      <c r="D29" s="71"/>
      <c r="E29" s="117"/>
      <c r="F29" s="63"/>
      <c r="G29" s="71"/>
      <c r="H29" s="128"/>
      <c r="I29" s="123" t="s">
        <v>14</v>
      </c>
      <c r="J29" s="63"/>
      <c r="K29" s="63"/>
      <c r="L29" s="63"/>
      <c r="M29" s="63"/>
      <c r="N29" s="63"/>
      <c r="O29" s="79"/>
    </row>
    <row r="30" spans="1:15" s="46" customFormat="1" ht="15.75" customHeight="1">
      <c r="A30" s="168" t="s">
        <v>115</v>
      </c>
      <c r="B30" s="73"/>
      <c r="C30" s="70"/>
      <c r="D30" s="71"/>
      <c r="E30" s="117"/>
      <c r="F30" s="63"/>
      <c r="G30" s="71"/>
      <c r="H30" s="128"/>
      <c r="I30" s="123"/>
      <c r="J30" s="63"/>
      <c r="K30" s="63"/>
      <c r="L30" s="63"/>
      <c r="M30" s="78" t="s">
        <v>14</v>
      </c>
      <c r="N30" s="78" t="s">
        <v>14</v>
      </c>
      <c r="O30" s="79"/>
    </row>
    <row r="31" spans="1:15" s="46" customFormat="1" ht="15.75" customHeight="1">
      <c r="A31" s="169" t="s">
        <v>116</v>
      </c>
      <c r="B31" s="43"/>
      <c r="C31" s="44"/>
      <c r="D31" s="45"/>
      <c r="E31" s="186"/>
      <c r="F31" s="88"/>
      <c r="G31" s="45"/>
      <c r="H31" s="129"/>
      <c r="I31" s="124" t="s">
        <v>14</v>
      </c>
      <c r="J31" s="88"/>
      <c r="K31" s="88"/>
      <c r="L31" s="88"/>
      <c r="M31" s="88"/>
      <c r="N31" s="88"/>
      <c r="O31" s="89"/>
    </row>
    <row r="32" spans="1:15" s="46" customFormat="1" ht="15.75" customHeight="1">
      <c r="A32" s="171" t="s">
        <v>210</v>
      </c>
      <c r="B32" s="43"/>
      <c r="C32" s="44"/>
      <c r="D32" s="45"/>
      <c r="E32" s="186" t="s">
        <v>14</v>
      </c>
      <c r="F32" s="88"/>
      <c r="G32" s="45"/>
      <c r="H32" s="129"/>
      <c r="I32" s="124"/>
      <c r="J32" s="88"/>
      <c r="K32" s="88"/>
      <c r="L32" s="88"/>
      <c r="M32" s="88"/>
      <c r="N32" s="88"/>
      <c r="O32" s="89"/>
    </row>
    <row r="33" spans="1:16" s="46" customFormat="1" ht="15.75" customHeight="1">
      <c r="A33" s="171" t="s">
        <v>211</v>
      </c>
      <c r="B33" s="43"/>
      <c r="C33" s="44"/>
      <c r="D33" s="45"/>
      <c r="E33" s="186" t="s">
        <v>14</v>
      </c>
      <c r="F33" s="88"/>
      <c r="G33" s="45"/>
      <c r="H33" s="129"/>
      <c r="I33" s="124"/>
      <c r="J33" s="88"/>
      <c r="K33" s="88"/>
      <c r="L33" s="88"/>
      <c r="M33" s="88"/>
      <c r="N33" s="88"/>
      <c r="O33" s="89"/>
    </row>
    <row r="34" spans="1:16">
      <c r="A34" s="171" t="s">
        <v>212</v>
      </c>
      <c r="B34" s="43"/>
      <c r="C34" s="44"/>
      <c r="D34" s="45"/>
      <c r="E34" s="186" t="s">
        <v>14</v>
      </c>
      <c r="F34" s="88"/>
      <c r="G34" s="45"/>
      <c r="H34" s="129"/>
      <c r="I34" s="124"/>
      <c r="J34" s="88"/>
      <c r="K34" s="88"/>
      <c r="L34" s="88"/>
      <c r="M34" s="88"/>
      <c r="N34" s="88"/>
      <c r="O34" s="89"/>
      <c r="P34" s="46"/>
    </row>
    <row r="35" spans="1:16">
      <c r="A35" s="171" t="s">
        <v>213</v>
      </c>
      <c r="B35" s="43"/>
      <c r="C35" s="44"/>
      <c r="D35" s="45"/>
      <c r="E35" s="186" t="s">
        <v>14</v>
      </c>
      <c r="F35" s="88"/>
      <c r="G35" s="45"/>
      <c r="H35" s="129"/>
      <c r="I35" s="124"/>
      <c r="J35" s="88"/>
      <c r="K35" s="88"/>
      <c r="L35" s="88"/>
      <c r="M35" s="88"/>
      <c r="N35" s="88"/>
      <c r="O35" s="89"/>
      <c r="P35" s="46"/>
    </row>
    <row r="36" spans="1:16">
      <c r="A36" s="171" t="s">
        <v>11</v>
      </c>
      <c r="B36" s="106"/>
      <c r="C36" s="51"/>
      <c r="D36" s="13"/>
      <c r="E36" s="117" t="s">
        <v>14</v>
      </c>
      <c r="F36" s="63" t="s">
        <v>14</v>
      </c>
      <c r="G36" s="118"/>
      <c r="H36" s="130"/>
      <c r="I36" s="123" t="s">
        <v>14</v>
      </c>
      <c r="J36" s="63"/>
      <c r="K36" s="63"/>
      <c r="L36" s="63"/>
      <c r="M36" s="63"/>
      <c r="N36" s="63"/>
      <c r="O36" s="79"/>
      <c r="P36" s="46"/>
    </row>
    <row r="37" spans="1:16">
      <c r="A37" s="171" t="s">
        <v>12</v>
      </c>
      <c r="B37" s="106"/>
      <c r="C37" s="51"/>
      <c r="D37" s="13"/>
      <c r="E37" s="117" t="s">
        <v>14</v>
      </c>
      <c r="F37" s="63" t="s">
        <v>14</v>
      </c>
      <c r="G37" s="118"/>
      <c r="H37" s="130"/>
      <c r="I37" s="123" t="s">
        <v>14</v>
      </c>
      <c r="J37" s="63"/>
      <c r="K37" s="63"/>
      <c r="L37" s="63"/>
      <c r="M37" s="63"/>
      <c r="N37" s="63"/>
      <c r="O37" s="79"/>
      <c r="P37" s="46"/>
    </row>
    <row r="38" spans="1:16">
      <c r="A38" s="171" t="s">
        <v>13</v>
      </c>
      <c r="B38" s="106"/>
      <c r="C38" s="51"/>
      <c r="D38" s="13"/>
      <c r="E38" s="117" t="s">
        <v>14</v>
      </c>
      <c r="F38" s="63" t="s">
        <v>14</v>
      </c>
      <c r="G38" s="118"/>
      <c r="H38" s="130"/>
      <c r="I38" s="123" t="s">
        <v>14</v>
      </c>
      <c r="J38" s="63"/>
      <c r="K38" s="63"/>
      <c r="L38" s="63"/>
      <c r="M38" s="63"/>
      <c r="N38" s="63"/>
      <c r="O38" s="79"/>
      <c r="P38" s="46"/>
    </row>
    <row r="39" spans="1:16">
      <c r="A39" s="172" t="s">
        <v>15</v>
      </c>
      <c r="B39" s="107"/>
      <c r="C39" s="98"/>
      <c r="D39" s="65"/>
      <c r="E39" s="186" t="s">
        <v>14</v>
      </c>
      <c r="F39" s="88" t="s">
        <v>14</v>
      </c>
      <c r="G39" s="119"/>
      <c r="H39" s="131"/>
      <c r="I39" s="124" t="s">
        <v>14</v>
      </c>
      <c r="J39" s="63"/>
      <c r="K39" s="63"/>
      <c r="L39" s="63"/>
      <c r="M39" s="63"/>
      <c r="N39" s="63"/>
      <c r="O39" s="79"/>
      <c r="P39" s="46"/>
    </row>
    <row r="40" spans="1:16">
      <c r="A40" s="171" t="s">
        <v>216</v>
      </c>
      <c r="B40" s="106"/>
      <c r="C40" s="51"/>
      <c r="D40" s="13"/>
      <c r="E40" s="117"/>
      <c r="F40" s="63"/>
      <c r="G40" s="118"/>
      <c r="H40" s="130"/>
      <c r="I40" s="123" t="s">
        <v>14</v>
      </c>
      <c r="J40" s="63"/>
      <c r="K40" s="63"/>
      <c r="L40" s="63"/>
      <c r="M40" s="78" t="s">
        <v>14</v>
      </c>
      <c r="N40" s="63"/>
      <c r="O40" s="79"/>
      <c r="P40" s="46"/>
    </row>
    <row r="41" spans="1:16" ht="15.75" thickBot="1">
      <c r="A41" s="172" t="s">
        <v>217</v>
      </c>
      <c r="B41" s="107"/>
      <c r="C41" s="98"/>
      <c r="D41" s="65"/>
      <c r="E41" s="186"/>
      <c r="F41" s="88"/>
      <c r="G41" s="119"/>
      <c r="H41" s="131"/>
      <c r="I41" s="124" t="s">
        <v>14</v>
      </c>
      <c r="J41" s="88"/>
      <c r="K41" s="88"/>
      <c r="L41" s="88"/>
      <c r="M41" s="96" t="s">
        <v>14</v>
      </c>
      <c r="N41" s="88"/>
      <c r="O41" s="89"/>
      <c r="P41" s="46"/>
    </row>
    <row r="42" spans="1:16">
      <c r="A42" s="170" t="s">
        <v>16</v>
      </c>
      <c r="B42" s="104"/>
      <c r="C42" s="97"/>
      <c r="D42" s="12"/>
      <c r="E42" s="116"/>
      <c r="F42" s="97"/>
      <c r="G42" s="12"/>
      <c r="H42" s="132"/>
      <c r="I42" s="122" t="s">
        <v>14</v>
      </c>
      <c r="J42" s="97"/>
      <c r="K42" s="97"/>
      <c r="L42" s="97"/>
      <c r="M42" s="97"/>
      <c r="N42" s="97"/>
      <c r="O42" s="85"/>
    </row>
    <row r="43" spans="1:16" ht="15.75" thickBot="1">
      <c r="A43" s="172" t="s">
        <v>17</v>
      </c>
      <c r="B43" s="108"/>
      <c r="C43" s="98"/>
      <c r="D43" s="65"/>
      <c r="E43" s="186" t="s">
        <v>14</v>
      </c>
      <c r="F43" s="76" t="s">
        <v>14</v>
      </c>
      <c r="G43" s="121"/>
      <c r="H43" s="133"/>
      <c r="I43" s="124" t="s">
        <v>14</v>
      </c>
      <c r="J43" s="76"/>
      <c r="K43" s="76"/>
      <c r="L43" s="76"/>
      <c r="M43" s="76"/>
      <c r="N43" s="76"/>
      <c r="O43" s="89"/>
    </row>
    <row r="44" spans="1:16">
      <c r="A44" s="162" t="s">
        <v>201</v>
      </c>
      <c r="B44" s="109" t="s">
        <v>14</v>
      </c>
      <c r="C44" s="100"/>
      <c r="D44" s="110" t="s">
        <v>14</v>
      </c>
      <c r="E44" s="116"/>
      <c r="F44" s="56"/>
      <c r="G44" s="55" t="s">
        <v>14</v>
      </c>
      <c r="H44" s="134"/>
      <c r="I44" s="54"/>
      <c r="J44" s="56"/>
      <c r="K44" s="95"/>
      <c r="L44" s="95" t="s">
        <v>14</v>
      </c>
      <c r="M44" s="95"/>
      <c r="N44" s="95"/>
      <c r="O44" s="85"/>
    </row>
    <row r="45" spans="1:16">
      <c r="A45" s="169" t="s">
        <v>100</v>
      </c>
      <c r="B45" s="111" t="s">
        <v>14</v>
      </c>
      <c r="C45" s="99"/>
      <c r="D45" s="64" t="s">
        <v>14</v>
      </c>
      <c r="E45" s="117"/>
      <c r="F45" s="57"/>
      <c r="G45" s="53" t="s">
        <v>14</v>
      </c>
      <c r="H45" s="135"/>
      <c r="I45" s="52"/>
      <c r="J45" s="57"/>
      <c r="K45" s="78" t="s">
        <v>14</v>
      </c>
      <c r="L45" s="78"/>
      <c r="M45" s="78"/>
      <c r="N45" s="57"/>
      <c r="O45" s="79"/>
    </row>
    <row r="46" spans="1:16">
      <c r="A46" s="171" t="s">
        <v>8</v>
      </c>
      <c r="B46" s="111" t="s">
        <v>14</v>
      </c>
      <c r="C46" s="99" t="s">
        <v>14</v>
      </c>
      <c r="D46" s="64" t="s">
        <v>14</v>
      </c>
      <c r="E46" s="117"/>
      <c r="F46" s="57"/>
      <c r="G46" s="53" t="s">
        <v>14</v>
      </c>
      <c r="H46" s="135"/>
      <c r="I46" s="52"/>
      <c r="J46" s="57"/>
      <c r="K46" s="57"/>
      <c r="L46" s="57"/>
      <c r="M46" s="57"/>
      <c r="N46" s="57"/>
      <c r="O46" s="79"/>
    </row>
    <row r="47" spans="1:16" ht="15.75" thickBot="1">
      <c r="A47" s="172" t="s">
        <v>9</v>
      </c>
      <c r="B47" s="112" t="s">
        <v>14</v>
      </c>
      <c r="C47" s="101" t="s">
        <v>14</v>
      </c>
      <c r="D47" s="113" t="s">
        <v>14</v>
      </c>
      <c r="E47" s="186"/>
      <c r="F47" s="76"/>
      <c r="G47" s="121" t="s">
        <v>14</v>
      </c>
      <c r="H47" s="133"/>
      <c r="I47" s="120"/>
      <c r="J47" s="76"/>
      <c r="K47" s="76"/>
      <c r="L47" s="76"/>
      <c r="M47" s="76"/>
      <c r="N47" s="76"/>
      <c r="O47" s="89"/>
    </row>
    <row r="48" spans="1:16">
      <c r="A48" s="163" t="s">
        <v>129</v>
      </c>
      <c r="B48" s="109"/>
      <c r="C48" s="100"/>
      <c r="D48" s="110"/>
      <c r="E48" s="116"/>
      <c r="F48" s="54" t="s">
        <v>14</v>
      </c>
      <c r="G48" s="55"/>
      <c r="H48" s="134"/>
      <c r="I48" s="54"/>
      <c r="J48" s="95" t="s">
        <v>14</v>
      </c>
      <c r="K48" s="56"/>
      <c r="L48" s="56"/>
      <c r="M48" s="56"/>
      <c r="N48" s="56"/>
      <c r="O48" s="102"/>
    </row>
    <row r="49" spans="1:15" ht="15.75" thickBot="1">
      <c r="A49" s="172" t="s">
        <v>203</v>
      </c>
      <c r="B49" s="112"/>
      <c r="C49" s="101"/>
      <c r="D49" s="113"/>
      <c r="E49" s="186" t="s">
        <v>14</v>
      </c>
      <c r="F49" s="120" t="s">
        <v>14</v>
      </c>
      <c r="G49" s="121"/>
      <c r="H49" s="133"/>
      <c r="I49" s="120"/>
      <c r="J49" s="78" t="s">
        <v>14</v>
      </c>
      <c r="K49" s="76"/>
      <c r="L49" s="76"/>
      <c r="M49" s="76"/>
      <c r="N49" s="76"/>
      <c r="O49" s="89"/>
    </row>
    <row r="50" spans="1:15">
      <c r="A50" s="166" t="s">
        <v>135</v>
      </c>
      <c r="B50" s="104"/>
      <c r="C50" s="97"/>
      <c r="D50" s="12"/>
      <c r="E50" s="116" t="s">
        <v>14</v>
      </c>
      <c r="F50" s="56" t="s">
        <v>14</v>
      </c>
      <c r="G50" s="55"/>
      <c r="H50" s="68" t="s">
        <v>14</v>
      </c>
      <c r="I50" s="54"/>
      <c r="J50" s="95" t="s">
        <v>14</v>
      </c>
      <c r="K50" s="95"/>
      <c r="L50" s="95"/>
      <c r="M50" s="95"/>
      <c r="N50" s="95"/>
      <c r="O50" s="85"/>
    </row>
    <row r="51" spans="1:15">
      <c r="A51" s="164" t="s">
        <v>85</v>
      </c>
      <c r="B51" s="105"/>
      <c r="C51" s="51"/>
      <c r="D51" s="13"/>
      <c r="E51" s="117" t="s">
        <v>14</v>
      </c>
      <c r="F51" s="57" t="s">
        <v>14</v>
      </c>
      <c r="G51" s="53"/>
      <c r="H51" s="63" t="s">
        <v>14</v>
      </c>
      <c r="I51" s="52"/>
      <c r="J51" s="78" t="s">
        <v>14</v>
      </c>
      <c r="K51" s="78"/>
      <c r="L51" s="78"/>
      <c r="M51" s="78"/>
      <c r="N51" s="78"/>
      <c r="O51" s="79"/>
    </row>
    <row r="52" spans="1:15">
      <c r="A52" s="164" t="s">
        <v>136</v>
      </c>
      <c r="B52" s="105"/>
      <c r="C52" s="51"/>
      <c r="D52" s="13"/>
      <c r="E52" s="117" t="s">
        <v>14</v>
      </c>
      <c r="F52" s="57" t="s">
        <v>14</v>
      </c>
      <c r="G52" s="53"/>
      <c r="H52" s="63" t="s">
        <v>14</v>
      </c>
      <c r="I52" s="52"/>
      <c r="J52" s="78" t="s">
        <v>14</v>
      </c>
      <c r="K52" s="78"/>
      <c r="L52" s="78"/>
      <c r="M52" s="78"/>
      <c r="N52" s="78"/>
      <c r="O52" s="79"/>
    </row>
    <row r="53" spans="1:15">
      <c r="A53" s="174" t="s">
        <v>208</v>
      </c>
      <c r="B53" s="105"/>
      <c r="C53" s="51"/>
      <c r="D53" s="13"/>
      <c r="E53" s="117" t="s">
        <v>14</v>
      </c>
      <c r="F53" s="57" t="s">
        <v>14</v>
      </c>
      <c r="G53" s="53"/>
      <c r="H53" s="63" t="s">
        <v>14</v>
      </c>
      <c r="I53" s="52"/>
      <c r="J53" s="78"/>
      <c r="K53" s="78"/>
      <c r="L53" s="78"/>
      <c r="M53" s="78"/>
      <c r="N53" s="78"/>
      <c r="O53" s="79" t="s">
        <v>14</v>
      </c>
    </row>
    <row r="54" spans="1:15">
      <c r="A54" s="174" t="s">
        <v>209</v>
      </c>
      <c r="B54" s="105"/>
      <c r="C54" s="51"/>
      <c r="D54" s="13"/>
      <c r="E54" s="117" t="s">
        <v>14</v>
      </c>
      <c r="F54" s="57" t="s">
        <v>14</v>
      </c>
      <c r="G54" s="53"/>
      <c r="H54" s="63" t="s">
        <v>14</v>
      </c>
      <c r="I54" s="52"/>
      <c r="J54" s="78"/>
      <c r="K54" s="78"/>
      <c r="L54" s="78"/>
      <c r="M54" s="78"/>
      <c r="N54" s="78"/>
      <c r="O54" s="79" t="s">
        <v>14</v>
      </c>
    </row>
    <row r="55" spans="1:15">
      <c r="A55" s="174" t="s">
        <v>239</v>
      </c>
      <c r="B55" s="105"/>
      <c r="C55" s="51"/>
      <c r="D55" s="13"/>
      <c r="E55" s="117"/>
      <c r="F55" s="57" t="s">
        <v>14</v>
      </c>
      <c r="G55" s="53"/>
      <c r="H55" s="63" t="s">
        <v>14</v>
      </c>
      <c r="I55" s="52"/>
      <c r="J55" s="78"/>
      <c r="K55" s="78"/>
      <c r="L55" s="78"/>
      <c r="M55" s="78"/>
      <c r="N55" s="78"/>
      <c r="O55" s="79" t="s">
        <v>14</v>
      </c>
    </row>
    <row r="56" spans="1:15">
      <c r="A56" s="171" t="s">
        <v>50</v>
      </c>
      <c r="B56" s="111"/>
      <c r="C56" s="51"/>
      <c r="D56" s="13"/>
      <c r="E56" s="117" t="s">
        <v>14</v>
      </c>
      <c r="F56" s="57" t="s">
        <v>14</v>
      </c>
      <c r="G56" s="53"/>
      <c r="H56" s="135"/>
      <c r="I56" s="123" t="s">
        <v>14</v>
      </c>
      <c r="J56" s="57"/>
      <c r="K56" s="57"/>
      <c r="L56" s="57"/>
      <c r="M56" s="57"/>
      <c r="N56" s="57"/>
      <c r="O56" s="79"/>
    </row>
    <row r="57" spans="1:15">
      <c r="A57" s="164" t="s">
        <v>98</v>
      </c>
      <c r="B57" s="111"/>
      <c r="C57" s="51"/>
      <c r="D57" s="13"/>
      <c r="E57" s="117"/>
      <c r="F57" s="57" t="s">
        <v>14</v>
      </c>
      <c r="G57" s="53"/>
      <c r="H57" s="63" t="s">
        <v>14</v>
      </c>
      <c r="I57" s="123" t="s">
        <v>14</v>
      </c>
      <c r="J57" s="57"/>
      <c r="K57" s="57"/>
      <c r="L57" s="57"/>
      <c r="M57" s="57"/>
      <c r="N57" s="57"/>
      <c r="O57" s="79"/>
    </row>
    <row r="58" spans="1:15">
      <c r="A58" s="171" t="s">
        <v>51</v>
      </c>
      <c r="B58" s="111"/>
      <c r="C58" s="51"/>
      <c r="D58" s="13"/>
      <c r="E58" s="117" t="s">
        <v>14</v>
      </c>
      <c r="F58" s="57" t="s">
        <v>14</v>
      </c>
      <c r="G58" s="53"/>
      <c r="H58" s="135"/>
      <c r="I58" s="123" t="s">
        <v>14</v>
      </c>
      <c r="J58" s="57"/>
      <c r="K58" s="57"/>
      <c r="L58" s="57"/>
      <c r="M58" s="57"/>
      <c r="N58" s="57"/>
      <c r="O58" s="79"/>
    </row>
    <row r="59" spans="1:15">
      <c r="A59" s="171" t="s">
        <v>138</v>
      </c>
      <c r="B59" s="111"/>
      <c r="C59" s="51"/>
      <c r="D59" s="13"/>
      <c r="E59" s="117" t="s">
        <v>14</v>
      </c>
      <c r="F59" s="57" t="s">
        <v>14</v>
      </c>
      <c r="G59" s="53"/>
      <c r="H59" s="135"/>
      <c r="I59" s="123"/>
      <c r="J59" s="57"/>
      <c r="K59" s="57"/>
      <c r="L59" s="57"/>
      <c r="M59" s="57"/>
      <c r="N59" s="57"/>
      <c r="O59" s="79"/>
    </row>
    <row r="60" spans="1:15">
      <c r="A60" s="164" t="s">
        <v>97</v>
      </c>
      <c r="B60" s="105"/>
      <c r="C60" s="51"/>
      <c r="D60" s="13"/>
      <c r="E60" s="117" t="s">
        <v>14</v>
      </c>
      <c r="F60" s="57" t="s">
        <v>14</v>
      </c>
      <c r="G60" s="53"/>
      <c r="H60" s="135"/>
      <c r="I60" s="123" t="s">
        <v>14</v>
      </c>
      <c r="J60" s="78" t="s">
        <v>14</v>
      </c>
      <c r="K60" s="78"/>
      <c r="L60" s="78"/>
      <c r="M60" s="78"/>
      <c r="N60" s="78"/>
      <c r="O60" s="79"/>
    </row>
    <row r="61" spans="1:15">
      <c r="A61" s="165" t="s">
        <v>137</v>
      </c>
      <c r="B61" s="105"/>
      <c r="C61" s="51"/>
      <c r="D61" s="13"/>
      <c r="E61" s="117" t="s">
        <v>14</v>
      </c>
      <c r="F61" s="57" t="s">
        <v>14</v>
      </c>
      <c r="G61" s="53"/>
      <c r="H61" s="135"/>
      <c r="I61" s="123" t="s">
        <v>14</v>
      </c>
      <c r="J61" s="78" t="s">
        <v>14</v>
      </c>
      <c r="K61" s="78"/>
      <c r="L61" s="78"/>
      <c r="M61" s="78"/>
      <c r="N61" s="78"/>
      <c r="O61" s="79"/>
    </row>
    <row r="62" spans="1:15" ht="15.75" thickBot="1">
      <c r="A62" s="210" t="s">
        <v>240</v>
      </c>
      <c r="B62" s="211"/>
      <c r="C62" s="212"/>
      <c r="D62" s="213"/>
      <c r="E62" s="214" t="s">
        <v>14</v>
      </c>
      <c r="F62" s="215" t="s">
        <v>14</v>
      </c>
      <c r="G62" s="216"/>
      <c r="H62" s="217"/>
      <c r="I62" s="218"/>
      <c r="J62" s="219"/>
      <c r="K62" s="219"/>
      <c r="L62" s="219"/>
      <c r="M62" s="219"/>
      <c r="N62" s="219"/>
      <c r="O62" s="220"/>
    </row>
    <row r="63" spans="1:15">
      <c r="A63" s="173" t="s">
        <v>86</v>
      </c>
      <c r="B63" s="104"/>
      <c r="C63" s="97"/>
      <c r="D63" s="12"/>
      <c r="E63" s="116" t="s">
        <v>14</v>
      </c>
      <c r="F63" s="56" t="s">
        <v>14</v>
      </c>
      <c r="G63" s="55"/>
      <c r="H63" s="134"/>
      <c r="I63" s="54"/>
      <c r="J63" s="56"/>
      <c r="K63" s="56"/>
      <c r="L63" s="56"/>
      <c r="M63" s="56"/>
      <c r="N63" s="56"/>
      <c r="O63" s="85"/>
    </row>
    <row r="64" spans="1:15" ht="15.75" thickBot="1">
      <c r="A64" s="221" t="s">
        <v>87</v>
      </c>
      <c r="B64" s="108"/>
      <c r="C64" s="98"/>
      <c r="D64" s="65"/>
      <c r="E64" s="186" t="s">
        <v>14</v>
      </c>
      <c r="F64" s="76" t="s">
        <v>14</v>
      </c>
      <c r="G64" s="121"/>
      <c r="H64" s="133"/>
      <c r="I64" s="120"/>
      <c r="J64" s="76"/>
      <c r="K64" s="76"/>
      <c r="L64" s="76"/>
      <c r="M64" s="76"/>
      <c r="N64" s="76"/>
      <c r="O64" s="89"/>
    </row>
    <row r="65" spans="1:15">
      <c r="A65" s="222" t="s">
        <v>241</v>
      </c>
      <c r="B65" s="223"/>
      <c r="C65" s="223"/>
      <c r="D65" s="224"/>
      <c r="E65" s="225"/>
      <c r="F65" s="222"/>
      <c r="G65" s="224"/>
      <c r="H65" s="226"/>
      <c r="I65" s="227" t="s">
        <v>14</v>
      </c>
      <c r="J65" s="223"/>
      <c r="K65" s="223"/>
      <c r="L65" s="223"/>
      <c r="M65" s="223"/>
      <c r="N65" s="223"/>
      <c r="O65" s="224"/>
    </row>
    <row r="66" spans="1:15">
      <c r="A66" s="228" t="s">
        <v>242</v>
      </c>
      <c r="B66" s="229"/>
      <c r="C66" s="229"/>
      <c r="D66" s="230"/>
      <c r="E66" s="231"/>
      <c r="F66" s="228"/>
      <c r="G66" s="230"/>
      <c r="H66" s="232"/>
      <c r="I66" s="233" t="s">
        <v>14</v>
      </c>
      <c r="J66" s="229"/>
      <c r="K66" s="229"/>
      <c r="L66" s="229"/>
      <c r="M66" s="229"/>
      <c r="N66" s="229"/>
      <c r="O66" s="230"/>
    </row>
    <row r="67" spans="1:15" ht="15.75" thickBot="1">
      <c r="A67" s="234" t="s">
        <v>243</v>
      </c>
      <c r="B67" s="235"/>
      <c r="C67" s="235"/>
      <c r="D67" s="236"/>
      <c r="E67" s="237"/>
      <c r="F67" s="234"/>
      <c r="G67" s="236"/>
      <c r="H67" s="238"/>
      <c r="I67" s="239" t="s">
        <v>14</v>
      </c>
      <c r="J67" s="235"/>
      <c r="K67" s="235"/>
      <c r="L67" s="235"/>
      <c r="M67" s="235"/>
      <c r="N67" s="235"/>
      <c r="O67" s="236"/>
    </row>
  </sheetData>
  <sheetProtection algorithmName="SHA-512" hashValue="Wo4RoKnRlncrCYFubudgKmxhyJXAys4uPGN6/uTA16fUXuVX5oAT/9Mhzc3qB+UnTrj//riPAhOZzq+LJ9fwig==" saltValue="/+I/pBFIpUHb8SdERz8R7Q==" spinCount="100000" sheet="1" selectLockedCells="1"/>
  <mergeCells count="3">
    <mergeCell ref="C4:D4"/>
    <mergeCell ref="I4:O4"/>
    <mergeCell ref="F4:G4"/>
  </mergeCells>
  <hyperlinks>
    <hyperlink ref="A2" r:id="rId1" xr:uid="{7491DB9E-AB59-414D-A060-3EF7032E3D11}"/>
    <hyperlink ref="A3" r:id="rId2" xr:uid="{1D05B1F4-9821-445D-8D73-8E8B0A5E0892}"/>
  </hyperlinks>
  <pageMargins left="0.7" right="0.7" top="0.75" bottom="0.75" header="0.3" footer="0.3"/>
  <pageSetup scale="49" fitToHeight="0" orientation="landscape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CA222-D90D-47B2-A014-735DB23B4536}">
  <dimension ref="A1:F48"/>
  <sheetViews>
    <sheetView zoomScale="90" zoomScaleNormal="90" workbookViewId="0"/>
  </sheetViews>
  <sheetFormatPr defaultRowHeight="15"/>
  <cols>
    <col min="1" max="1" width="60.42578125" customWidth="1"/>
    <col min="2" max="2" width="25.42578125" customWidth="1"/>
    <col min="3" max="3" width="14.140625" customWidth="1"/>
    <col min="4" max="4" width="12.85546875" customWidth="1"/>
    <col min="5" max="5" width="19.140625" customWidth="1"/>
    <col min="6" max="6" width="19.85546875" bestFit="1" customWidth="1"/>
    <col min="7" max="7" width="16.42578125" bestFit="1" customWidth="1"/>
    <col min="8" max="9" width="14.28515625" bestFit="1" customWidth="1"/>
    <col min="10" max="10" width="13" customWidth="1"/>
    <col min="11" max="11" width="8.7109375" customWidth="1"/>
    <col min="12" max="12" width="13" customWidth="1"/>
    <col min="13" max="13" width="12.5703125" customWidth="1"/>
    <col min="14" max="14" width="7.7109375" bestFit="1" customWidth="1"/>
    <col min="15" max="15" width="17.5703125" customWidth="1"/>
  </cols>
  <sheetData>
    <row r="1" spans="1:5">
      <c r="A1" s="80" t="str">
        <f>'FC HBA Selector Tool'!B2</f>
        <v>Jan 2024, v29</v>
      </c>
    </row>
    <row r="2" spans="1:5" ht="21">
      <c r="A2" s="81" t="s">
        <v>101</v>
      </c>
    </row>
    <row r="3" spans="1:5" ht="21">
      <c r="A3" s="81" t="s">
        <v>102</v>
      </c>
    </row>
    <row r="5" spans="1:5" ht="21">
      <c r="A5" s="81" t="s">
        <v>103</v>
      </c>
      <c r="B5" s="81" t="s">
        <v>104</v>
      </c>
    </row>
    <row r="6" spans="1:5">
      <c r="B6" s="82" t="s">
        <v>105</v>
      </c>
      <c r="E6" s="82" t="s">
        <v>106</v>
      </c>
    </row>
    <row r="7" spans="1:5">
      <c r="A7" s="82" t="s">
        <v>107</v>
      </c>
    </row>
    <row r="13" spans="1:5">
      <c r="A13" s="82" t="s">
        <v>108</v>
      </c>
    </row>
    <row r="17" spans="1:6">
      <c r="E17" s="82" t="s">
        <v>109</v>
      </c>
      <c r="F17" s="82" t="s">
        <v>110</v>
      </c>
    </row>
    <row r="19" spans="1:6">
      <c r="A19" s="82" t="s">
        <v>111</v>
      </c>
    </row>
    <row r="25" spans="1:6">
      <c r="A25" s="82" t="s">
        <v>112</v>
      </c>
      <c r="E25" s="82" t="s">
        <v>113</v>
      </c>
    </row>
    <row r="31" spans="1:6">
      <c r="E31" s="82" t="s">
        <v>114</v>
      </c>
    </row>
    <row r="38" spans="1:2" ht="20.25">
      <c r="A38" s="181" t="s">
        <v>220</v>
      </c>
      <c r="B38" s="180"/>
    </row>
    <row r="40" spans="1:2" ht="23.25">
      <c r="A40" s="182" t="s">
        <v>221</v>
      </c>
      <c r="B40" s="182" t="s">
        <v>222</v>
      </c>
    </row>
    <row r="41" spans="1:2">
      <c r="A41" s="180" t="s">
        <v>226</v>
      </c>
      <c r="B41" s="180" t="s">
        <v>223</v>
      </c>
    </row>
    <row r="42" spans="1:2">
      <c r="A42" s="180" t="s">
        <v>227</v>
      </c>
      <c r="B42" s="180" t="s">
        <v>223</v>
      </c>
    </row>
    <row r="43" spans="1:2">
      <c r="A43" s="180" t="s">
        <v>228</v>
      </c>
      <c r="B43" s="180" t="s">
        <v>224</v>
      </c>
    </row>
    <row r="44" spans="1:2">
      <c r="A44" s="180" t="s">
        <v>229</v>
      </c>
      <c r="B44" s="180" t="s">
        <v>224</v>
      </c>
    </row>
    <row r="45" spans="1:2">
      <c r="A45" s="180" t="s">
        <v>230</v>
      </c>
      <c r="B45" s="180" t="s">
        <v>224</v>
      </c>
    </row>
    <row r="46" spans="1:2">
      <c r="A46" s="180" t="s">
        <v>231</v>
      </c>
      <c r="B46" s="180" t="s">
        <v>224</v>
      </c>
    </row>
    <row r="47" spans="1:2">
      <c r="A47" s="180" t="s">
        <v>232</v>
      </c>
      <c r="B47" s="180" t="s">
        <v>225</v>
      </c>
    </row>
    <row r="48" spans="1:2">
      <c r="A48" s="180" t="s">
        <v>233</v>
      </c>
      <c r="B48" s="180" t="s">
        <v>225</v>
      </c>
    </row>
  </sheetData>
  <sheetProtection sheet="1" selectLockedCells="1" selectUnlockedCells="1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10388860A045340BD617014E60FDE8E" ma:contentTypeVersion="13" ma:contentTypeDescription="Create a new document." ma:contentTypeScope="" ma:versionID="e30ae4fd5b699e613bf7d3593388db8c">
  <xsd:schema xmlns:xsd="http://www.w3.org/2001/XMLSchema" xmlns:xs="http://www.w3.org/2001/XMLSchema" xmlns:p="http://schemas.microsoft.com/office/2006/metadata/properties" xmlns:ns3="3c0ef312-a600-4913-8b49-1262765588bd" xmlns:ns4="27693add-c81e-41e7-b19b-bd31dedee868" targetNamespace="http://schemas.microsoft.com/office/2006/metadata/properties" ma:root="true" ma:fieldsID="a751caffc98c64e68903a185eaafdd53" ns3:_="" ns4:_="">
    <xsd:import namespace="3c0ef312-a600-4913-8b49-1262765588bd"/>
    <xsd:import namespace="27693add-c81e-41e7-b19b-bd31dedee86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0ef312-a600-4913-8b49-126276558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693add-c81e-41e7-b19b-bd31dedee86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76CB062-77A7-45ED-ABF7-FFD5E804C64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AE039F1-8160-45AB-949B-053870507486}">
  <ds:schemaRefs>
    <ds:schemaRef ds:uri="http://purl.org/dc/elements/1.1/"/>
    <ds:schemaRef ds:uri="http://schemas.microsoft.com/office/2006/documentManagement/types"/>
    <ds:schemaRef ds:uri="3c0ef312-a600-4913-8b49-1262765588bd"/>
    <ds:schemaRef ds:uri="http://purl.org/dc/terms/"/>
    <ds:schemaRef ds:uri="http://schemas.openxmlformats.org/package/2006/metadata/core-properties"/>
    <ds:schemaRef ds:uri="27693add-c81e-41e7-b19b-bd31dedee868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366671A-A579-46AF-9CD9-8DFA5443CB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0ef312-a600-4913-8b49-1262765588bd"/>
    <ds:schemaRef ds:uri="27693add-c81e-41e7-b19b-bd31dedee8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Selector Data</vt:lpstr>
      <vt:lpstr>FC HBA Selector Tool</vt:lpstr>
      <vt:lpstr>HBA PN Cross Reference</vt:lpstr>
      <vt:lpstr>Platform Data</vt:lpstr>
      <vt:lpstr>Form Factors, Cables, Optics</vt:lpstr>
      <vt:lpstr>'Platform Data'!Print_Area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HPE Ethernet Adapter Selector</dc:title>
  <dc:creator>Todd Owens</dc:creator>
  <cp:lastModifiedBy>Todd Owens</cp:lastModifiedBy>
  <cp:lastPrinted>2023-06-23T20:41:56Z</cp:lastPrinted>
  <dcterms:created xsi:type="dcterms:W3CDTF">2017-01-21T16:10:08Z</dcterms:created>
  <dcterms:modified xsi:type="dcterms:W3CDTF">2024-01-23T23:32:07Z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0x010100C10388860A045340BD617014E60FDE8E</vt:lpwstr>
  </property>
</Properties>
</file>