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nguyenj\Documents\other stuff internal\"/>
    </mc:Choice>
  </mc:AlternateContent>
  <xr:revisionPtr revIDLastSave="0" documentId="13_ncr:1_{CB365951-C296-4CE7-88C2-B62DD920F240}" xr6:coauthVersionLast="41" xr6:coauthVersionMax="41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Selector Data" sheetId="4" state="hidden" r:id="rId1"/>
    <sheet name="Ethernet Selector Tool" sheetId="2" r:id="rId2"/>
    <sheet name="Adapter PN Cross Reference" sheetId="3" r:id="rId3"/>
    <sheet name="Dell OEM Skus" sheetId="8" r:id="rId4"/>
    <sheet name="Platform Data" sheetId="6" state="hidden" r:id="rId5"/>
  </sheets>
  <definedNames>
    <definedName name="_xlnm._FilterDatabase" localSheetId="4" hidden="1">'Platform Data'!#REF!</definedName>
    <definedName name="_xlnm._FilterDatabase" localSheetId="0" hidden="1">'Selector Data'!$A$1:$M$21</definedName>
    <definedName name="_xlnm.Print_Area" localSheetId="4">'Platform Data'!$A$3:$AG$43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4" l="1"/>
  <c r="J4" i="4"/>
  <c r="J7" i="4"/>
  <c r="B1" i="8" l="1"/>
  <c r="E4" i="3" l="1"/>
  <c r="J24" i="4"/>
  <c r="J25" i="4"/>
  <c r="J8" i="4" l="1"/>
  <c r="J9" i="4"/>
  <c r="J17" i="4"/>
  <c r="J10" i="4"/>
  <c r="J11" i="4"/>
  <c r="J12" i="4"/>
  <c r="J13" i="4"/>
  <c r="J14" i="4"/>
  <c r="J15" i="4"/>
  <c r="J16" i="4"/>
  <c r="J18" i="4"/>
  <c r="J5" i="4"/>
  <c r="J6" i="4"/>
  <c r="J2" i="4"/>
  <c r="J3" i="4"/>
  <c r="J22" i="4"/>
  <c r="J21" i="4"/>
  <c r="J20" i="4"/>
  <c r="J19" i="4"/>
  <c r="J26" i="4"/>
  <c r="J27" i="4"/>
  <c r="J29" i="4"/>
  <c r="J30" i="4"/>
  <c r="J23" i="4"/>
  <c r="A1" i="6" l="1"/>
  <c r="D5" i="2" l="1"/>
  <c r="D4" i="2"/>
  <c r="D9" i="3" l="1"/>
  <c r="D6" i="3"/>
  <c r="D8" i="2"/>
  <c r="D12" i="2" l="1"/>
  <c r="D5" i="3" l="1"/>
  <c r="D11" i="2"/>
  <c r="D9" i="2"/>
  <c r="H7" i="2"/>
  <c r="F7" i="2"/>
  <c r="D7" i="2"/>
  <c r="F3" i="2"/>
  <c r="H3" i="2"/>
  <c r="I8" i="3" l="1"/>
  <c r="D13" i="3"/>
  <c r="D11" i="3"/>
  <c r="D8" i="3"/>
  <c r="E8" i="3" s="1"/>
  <c r="I4" i="3"/>
  <c r="B2" i="3" l="1"/>
  <c r="I11" i="3" l="1"/>
  <c r="H9" i="2" l="1"/>
</calcChain>
</file>

<file path=xl/sharedStrings.xml><?xml version="1.0" encoding="utf-8"?>
<sst xmlns="http://schemas.openxmlformats.org/spreadsheetml/2006/main" count="1075" uniqueCount="535">
  <si>
    <t>Supplier</t>
  </si>
  <si>
    <t>Mellanox</t>
  </si>
  <si>
    <t>Intel</t>
  </si>
  <si>
    <t>Price Delta</t>
  </si>
  <si>
    <t>What Adapter are you interested in?</t>
  </si>
  <si>
    <r>
      <t>Model Description (</t>
    </r>
    <r>
      <rPr>
        <b/>
        <sz val="11"/>
        <color rgb="FFFF0000"/>
        <rFont val="Calibri"/>
        <family val="2"/>
        <scheme val="minor"/>
      </rPr>
      <t>make selection in grey box below</t>
    </r>
    <r>
      <rPr>
        <b/>
        <sz val="11"/>
        <color theme="1"/>
        <rFont val="Calibri"/>
        <family val="2"/>
        <scheme val="minor"/>
      </rPr>
      <t>)</t>
    </r>
  </si>
  <si>
    <t>Key Features to Look for in I/O Adapters</t>
  </si>
  <si>
    <t>Why It Matters</t>
  </si>
  <si>
    <t>Reduces # of Physical Connections needed in Virtual Server Environments</t>
  </si>
  <si>
    <t>SR-IOV</t>
  </si>
  <si>
    <t>Improves VM to VM performance and reduces VM to VM latency</t>
  </si>
  <si>
    <t>iSCSI/FCoE Storage Offloads</t>
  </si>
  <si>
    <t>Reduces CPU Utilization and Converged Network/Storage Traffic to reduce # of cables/connections</t>
  </si>
  <si>
    <t>Tunnel Offload (NVGRE/VXLAN)</t>
  </si>
  <si>
    <t>Improves scalability and ability to migrate VMs or Containers across data centers</t>
  </si>
  <si>
    <t>DPDK (Data Plane Developer Kit)</t>
  </si>
  <si>
    <t>Provides small packet acceleration for Telco, Cloud and eCommerce applications</t>
  </si>
  <si>
    <t>-</t>
  </si>
  <si>
    <t>Broadcom</t>
  </si>
  <si>
    <t>Your SKU</t>
  </si>
  <si>
    <t>10GbE</t>
  </si>
  <si>
    <t>SN1000Q</t>
  </si>
  <si>
    <t>Apollo 4200 Gen9</t>
  </si>
  <si>
    <t>HPE BladeSystem BL460c Gen9</t>
  </si>
  <si>
    <t>HPE BladeSystem BL460c Gen10</t>
  </si>
  <si>
    <t>HPE Synergy 480 Gen9</t>
  </si>
  <si>
    <t>HPE Synergy 480 Gen10</t>
  </si>
  <si>
    <t>HPE Synergy 620 Gen9</t>
  </si>
  <si>
    <t>HPE Synergy 660 Gen10</t>
  </si>
  <si>
    <t>HPE Synergy 660 Gen9</t>
  </si>
  <si>
    <t>HPE Synergy 680 Gen9</t>
  </si>
  <si>
    <t>SN1100Q</t>
  </si>
  <si>
    <t>530SFP</t>
  </si>
  <si>
    <t>530T</t>
  </si>
  <si>
    <t>533 FLR-T</t>
  </si>
  <si>
    <t>536 FLR-T</t>
  </si>
  <si>
    <t>CN1100R</t>
  </si>
  <si>
    <t>CN1100R-T</t>
  </si>
  <si>
    <t>84Q</t>
  </si>
  <si>
    <t>SN1600Q</t>
  </si>
  <si>
    <t>534M</t>
  </si>
  <si>
    <t>534FLR-SFP+</t>
  </si>
  <si>
    <t>536FLB</t>
  </si>
  <si>
    <t>630M</t>
  </si>
  <si>
    <t>630FLB</t>
  </si>
  <si>
    <t>Synergy 2820C</t>
  </si>
  <si>
    <t>Synergy 6810C</t>
  </si>
  <si>
    <t>Synergy 3830C</t>
  </si>
  <si>
    <t>Synergy 3820C</t>
  </si>
  <si>
    <t>8Gb FC</t>
  </si>
  <si>
    <t>16Gb FC</t>
  </si>
  <si>
    <t>32Gb FC</t>
  </si>
  <si>
    <t>HPE Integrity Superdome X</t>
  </si>
  <si>
    <t>HPE ProLiant XL170r Gen9</t>
  </si>
  <si>
    <t>HPE ProLiant 230k  Gen10</t>
  </si>
  <si>
    <t>25/50GbE</t>
  </si>
  <si>
    <t>HPE ProLiant DL360 Gen9</t>
  </si>
  <si>
    <t>HPE ProLiant DL360 Gen10</t>
  </si>
  <si>
    <t>HPE ProLiant DL380 Gen9</t>
  </si>
  <si>
    <t>HPE ProLiant DL380 Gen10</t>
  </si>
  <si>
    <t>HPE ProLiant DL560 Gen10</t>
  </si>
  <si>
    <t>HPE ProLiant ML30 Gen9</t>
  </si>
  <si>
    <t>82Q</t>
  </si>
  <si>
    <t>81Q</t>
  </si>
  <si>
    <t>u</t>
  </si>
  <si>
    <t>QMH2572</t>
  </si>
  <si>
    <t>QMH2672</t>
  </si>
  <si>
    <t>521T</t>
  </si>
  <si>
    <t>621SFP28</t>
  </si>
  <si>
    <t>622FLR-SFP28</t>
  </si>
  <si>
    <t>HPE ProLiant DL580 Gen10</t>
  </si>
  <si>
    <t>HPE ProLiant ML110 Gen10</t>
  </si>
  <si>
    <t>HPE ProLiant ML350 Gen10</t>
  </si>
  <si>
    <t>HPE ProLiant XL170r Gen10</t>
  </si>
  <si>
    <t>HPE ProLiant XL190r Gen10</t>
  </si>
  <si>
    <t>HPE ProLiant DL385 Gen10</t>
  </si>
  <si>
    <t>iWARP (Internet Wide Area RDMA)</t>
  </si>
  <si>
    <t>RoCE (RDMA over Converged Ethernet)</t>
  </si>
  <si>
    <t>Provides low latency RDMA connectivity over standard 10GbE TCP/IP connection. Easy to configure and scale across data centers.</t>
  </si>
  <si>
    <t>Provides ultra low latency RDMA connectivity over lossless Ethernet network with DCB and PCF. More complex to configure, doesn't scale past 2-3 nodes.</t>
  </si>
  <si>
    <t>OEM Supplier</t>
  </si>
  <si>
    <t>NPAR (Network Partitioning)</t>
  </si>
  <si>
    <t>Apollo 6500 (XL270d)</t>
  </si>
  <si>
    <t>Apollo pc40</t>
  </si>
  <si>
    <t>Apollo sx40</t>
  </si>
  <si>
    <t>Apollo 6500 Gen10 (XL270d)</t>
  </si>
  <si>
    <t>10/25GbE</t>
  </si>
  <si>
    <t>10/20GbE</t>
  </si>
  <si>
    <t>www.marvell.com/hpe</t>
  </si>
  <si>
    <t>hpesolutions@marvell.com</t>
  </si>
  <si>
    <t>HPE ProLiant DL325 Gen10</t>
  </si>
  <si>
    <t>Apollo 4510 Gen10 (XL450)</t>
  </si>
  <si>
    <t>Synergy 4820C</t>
  </si>
  <si>
    <t xml:space="preserve">iWARP </t>
  </si>
  <si>
    <t xml:space="preserve">        Other comments:</t>
  </si>
  <si>
    <r>
      <rPr>
        <b/>
        <i/>
        <sz val="18"/>
        <color rgb="FFC00000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 xml:space="preserve">          Other comments:</t>
    </r>
  </si>
  <si>
    <t>CN1200R-T</t>
  </si>
  <si>
    <t>CN1300R</t>
  </si>
  <si>
    <t>Other Comment</t>
  </si>
  <si>
    <t>Additional Notes</t>
  </si>
  <si>
    <t>Additional Notes:</t>
  </si>
  <si>
    <t>Apollo 4200 Gen10</t>
  </si>
  <si>
    <t>HPE ProLiant DL20 Gen10</t>
  </si>
  <si>
    <t>Marvell FastLInQ®</t>
  </si>
  <si>
    <r>
      <t xml:space="preserve">
</t>
    </r>
    <r>
      <rPr>
        <sz val="9"/>
        <color theme="9" tint="-0.249977111117893"/>
        <rFont val="Gotham"/>
      </rPr>
      <t>u</t>
    </r>
    <r>
      <rPr>
        <sz val="9"/>
        <color theme="1"/>
        <rFont val="Gotham"/>
      </rPr>
      <t xml:space="preserve"> = supported
Colors match for adapters with Common Drivers/Mgmt</t>
    </r>
  </si>
  <si>
    <t>FastLinQ and QLogic Adatper to Server Cross Reference Support Matrix for HPE</t>
  </si>
  <si>
    <t>10/20/25GbE</t>
  </si>
  <si>
    <t>Synergy 5830C</t>
  </si>
  <si>
    <t>Chipset</t>
  </si>
  <si>
    <t>524SFP+</t>
  </si>
  <si>
    <t>Additional Features with Marvell</t>
  </si>
  <si>
    <t>10/20/25GbE NICs</t>
  </si>
  <si>
    <t>Synergy 6820C</t>
  </si>
  <si>
    <t>HPE ProLiant DL160 Gen10</t>
  </si>
  <si>
    <t>HPE ProLiant DL180 Gen10</t>
  </si>
  <si>
    <t>HPE ProLiant ML30 Gen10</t>
  </si>
  <si>
    <t>www.marvell.com/dell</t>
  </si>
  <si>
    <t>Dell/Marvell FastLinQ Replacement Model</t>
  </si>
  <si>
    <t>Dell List Price</t>
  </si>
  <si>
    <t>Enter the Dell P/N you want to cross reference in the Grey box</t>
  </si>
  <si>
    <t>Dell P/N</t>
  </si>
  <si>
    <t>Dell Sku</t>
  </si>
  <si>
    <t xml:space="preserve">Broadcom 57416 Dual Port 10GbE BASE-T Adapter, PCIe Full Height </t>
  </si>
  <si>
    <t>540-BBUI</t>
  </si>
  <si>
    <t>Nov 2019, v1</t>
  </si>
  <si>
    <t>Recommended Dell/FastLinQ Replacement:</t>
  </si>
  <si>
    <t>Additional Features with Dell/FastLinQ adapter:</t>
  </si>
  <si>
    <t>Support across Dell Server portfolio</t>
  </si>
  <si>
    <t>Simplified management of adapters across 14G and 15G PowerEdge Servers</t>
  </si>
  <si>
    <t xml:space="preserve">QLogic FastLinQ 41162 Dual Port 10GbE BASE-T Adapter, PCIe Full Height </t>
  </si>
  <si>
    <t>540-BBYJ</t>
  </si>
  <si>
    <t xml:space="preserve">Broadcom 57416 Dual Port 10GbE BASE-T &amp; 5720 Dual Port 1GbE BASE-T, rNDC </t>
  </si>
  <si>
    <t xml:space="preserve">QLogic FastLinQ 41162 Dual Port 10GbE BASE-T &amp; Dual Port 1GbE BASE-T, rNDC </t>
  </si>
  <si>
    <t>540-BBUK</t>
  </si>
  <si>
    <t>555-BDYF</t>
  </si>
  <si>
    <t xml:space="preserve">Broadcom 57414 Dual Port 10/25GbE SFP28, rNDC </t>
  </si>
  <si>
    <t>540-BBUM</t>
  </si>
  <si>
    <t xml:space="preserve">QLogic FastLinQ 41262 Dual Port 10/25GbE SFP28, rNDC </t>
  </si>
  <si>
    <t>555-BDYC</t>
  </si>
  <si>
    <t xml:space="preserve">Broadcom 57412 Dual Port 10GbE SFP+ &amp; 5720 Dual Port 1GbE BASE-T rNDC </t>
  </si>
  <si>
    <t>540-BBUL</t>
  </si>
  <si>
    <t>555-BDYH</t>
  </si>
  <si>
    <t xml:space="preserve">QLogic FastLinQ 41264 Dual Port 10GbE SFP+ &amp; Dual Port 1GbE BASE-T, rNDC </t>
  </si>
  <si>
    <t xml:space="preserve">Intel X710 Quad Port 10GbE SFP+, rNDC </t>
  </si>
  <si>
    <t>555-BCKP</t>
  </si>
  <si>
    <t xml:space="preserve">QLogic FastLinQ 41164 Quad Port 10GbE SFP+, rNDC </t>
  </si>
  <si>
    <t>555-BDXY</t>
  </si>
  <si>
    <t xml:space="preserve">Intel X710 Dual Port 10GbE SFP+ &amp; i350 Dual Port 1GbE, rNDC </t>
  </si>
  <si>
    <t>555-BCKO</t>
  </si>
  <si>
    <t>Dell Model</t>
  </si>
  <si>
    <t>www.marvell.com/Dell</t>
  </si>
  <si>
    <t>Support across Dell PowerEdge Server portfolio</t>
  </si>
  <si>
    <t xml:space="preserve">Intel X550 Dual Port 10GbE Base-T &amp; i350 Dual Port 1GbE BASE-T, rNDC </t>
  </si>
  <si>
    <t>540-BBUZ</t>
  </si>
  <si>
    <t xml:space="preserve">Intel X550 Quad Port 10GbE BASE-T, rNDC </t>
  </si>
  <si>
    <t xml:space="preserve">QLogic FastLinQ 41164 Quad Port 10GBASE-T, rNDC </t>
  </si>
  <si>
    <t>555-BDYB</t>
  </si>
  <si>
    <t>540-BBUY</t>
  </si>
  <si>
    <t xml:space="preserve">Intel X520 Dual Port 10GbE SFP+ &amp; i350 Dual Port 1GbE BASE-T, rNDC </t>
  </si>
  <si>
    <t>540-BBBB</t>
  </si>
  <si>
    <t xml:space="preserve">Mellanox ConnectX-4 LX Dual Port 10/25GbE SFP28, rNDC </t>
  </si>
  <si>
    <t>406-BBLG</t>
  </si>
  <si>
    <t xml:space="preserve">Broadcom 57416 Dual Port 10GbE BASE-T Adapter, PCIe Low Profile </t>
  </si>
  <si>
    <t>540-BBVJ</t>
  </si>
  <si>
    <t xml:space="preserve">QLogic FastLinQ 41162 Dual Port 10GbE BASE-T Adapter, PCIe Low Profile </t>
  </si>
  <si>
    <t>540-BBZK</t>
  </si>
  <si>
    <t xml:space="preserve"> iWARP and RoCE v1, v2 RDMA</t>
  </si>
  <si>
    <t xml:space="preserve">Broadcom 57414 Dual Port 10/25GbE SFP28 Adapter, PCIe Full Height </t>
  </si>
  <si>
    <t>540-BBUJ</t>
  </si>
  <si>
    <t>Broadcom 57414 Dual Port 10/25GbE SFP28 Adapter, PCIe Low Profile</t>
  </si>
  <si>
    <t>540-BBVK</t>
  </si>
  <si>
    <t xml:space="preserve">QLogic FastLinQ 41262 Dual Port 10/25GbE SFP28 Adapter, PCIe Full Height </t>
  </si>
  <si>
    <t>540-BBYL</t>
  </si>
  <si>
    <t xml:space="preserve">QLogic FastLinQ 41262 Dual Port 10/25GbE SFP28 Adapter, PCIe Low Profile </t>
  </si>
  <si>
    <t>540-BBZJ</t>
  </si>
  <si>
    <t xml:space="preserve">Broadcom 57412 Dual Port 10GbE SFP+ Adapter, PCIe Full Height </t>
  </si>
  <si>
    <t>540-BBUH</t>
  </si>
  <si>
    <t xml:space="preserve">Broadcom 57412 Dual Port 10GbE SFP+ Adapter, PCIe Low Profile </t>
  </si>
  <si>
    <t>540-BBVI</t>
  </si>
  <si>
    <t xml:space="preserve">QLogic FastLinQ 41112 Dual Port 10GbE SFP+ Adapter, PCIe Full Height </t>
  </si>
  <si>
    <t>540-BBYK</t>
  </si>
  <si>
    <t xml:space="preserve">QLogic FastLinQ 41112 Dual Port 10GbE SFP+ Adapter, PCIe Low Profile </t>
  </si>
  <si>
    <t>540-BBZI</t>
  </si>
  <si>
    <t xml:space="preserve">Intel X710 Quad Port 10GbE SFP+ Adapter, PCIe Full Height </t>
  </si>
  <si>
    <t>540-BBHQ</t>
  </si>
  <si>
    <t xml:space="preserve">QLogic FastLinQ 41164 Quad Port 10GbE SFP+ Adapter, PCIe Full Height </t>
  </si>
  <si>
    <t>540-BCHE</t>
  </si>
  <si>
    <t xml:space="preserve">Intel X710 Quad Port 10GbE BASE-T Adapter, PCIe Low Profile </t>
  </si>
  <si>
    <t>540-BBRL</t>
  </si>
  <si>
    <t xml:space="preserve">QLogic FastLinQ 41164 Quad Port 10GbE BASE-T Adapter, PCIe Low Profile </t>
  </si>
  <si>
    <t>540-BCHC</t>
  </si>
  <si>
    <t xml:space="preserve">Intel X550 Dual Port 10GbE BASE-T Adapter, PCIe Low Profile </t>
  </si>
  <si>
    <t>Dell US List Price</t>
  </si>
  <si>
    <t xml:space="preserve">Intel X520 Dual Port 10GbE SFP+ Adapter, PCIe Full Height </t>
  </si>
  <si>
    <t>540-BBCT</t>
  </si>
  <si>
    <t xml:space="preserve">Mellanox ConnectX-4 LX Dual Port 10/25GbE SFP28 Adapter, PCIe Full Height </t>
  </si>
  <si>
    <t>406-BBLE</t>
  </si>
  <si>
    <t xml:space="preserve">Mellanox ConnectX-4 LX Dual Port 10/25GbE SFP28 Adapter, PCIe Low Profile </t>
  </si>
  <si>
    <t>406-BBLD</t>
  </si>
  <si>
    <t>SolarFlare</t>
  </si>
  <si>
    <t xml:space="preserve">SolarFlare 8522 10Gb 2 Port SFP+ Adapter, Full Height </t>
  </si>
  <si>
    <t>SolarFlare 8522 10Gb 2 Port SFP+ Adapter, Low Profile</t>
  </si>
  <si>
    <t>540-BBTO</t>
  </si>
  <si>
    <t>540-BBTN</t>
  </si>
  <si>
    <t xml:space="preserve">Intel XXV710 Dual Port 10/25GbE Mezzanine Card </t>
  </si>
  <si>
    <t>543-BBDH</t>
  </si>
  <si>
    <t xml:space="preserve">QLogic FastLinQ 41262 Dual Port 10/25GbE Mezzanine Card with Storage Offloads </t>
  </si>
  <si>
    <t>543-BBDI</t>
  </si>
  <si>
    <t xml:space="preserve">Mellanox ConnectX-4 LX Dual Port 10/25GbE KR Mezzanine Card </t>
  </si>
  <si>
    <t>543-BBDK</t>
  </si>
  <si>
    <t xml:space="preserve">QLogic FastLinQ 41232 Dual Port 10/25GbE Mezzanine Card </t>
  </si>
  <si>
    <t>543-BBDJ</t>
  </si>
  <si>
    <t xml:space="preserve">Intel® X520-x/k 10Gb Dual Port I/O Mezz Card for M-Series Blades </t>
  </si>
  <si>
    <t>543-BBCD</t>
  </si>
  <si>
    <t>QLogic 57810-k Dual port 10Gb KR CNA Mezz Card for M-Series Blades [SKU</t>
  </si>
  <si>
    <t>543-BBCE</t>
  </si>
  <si>
    <t>Future Proof with 10/25GbE, SmartAN, iWARP and RoCE RDMA</t>
  </si>
  <si>
    <t>Future Proof with 10/25GbE, SmartAN,  iWARP and RoCE RDMA</t>
  </si>
  <si>
    <t>Dell  SKU</t>
  </si>
  <si>
    <t>Updated</t>
  </si>
  <si>
    <t>QLogic Model</t>
  </si>
  <si>
    <t>Factory Install</t>
  </si>
  <si>
    <t>Customer Kit/APOS</t>
  </si>
  <si>
    <t>Ports</t>
  </si>
  <si>
    <t>Form Factor</t>
  </si>
  <si>
    <t>Dell PN</t>
  </si>
  <si>
    <t>Platform support</t>
  </si>
  <si>
    <t>Not CNA</t>
  </si>
  <si>
    <t>QLE2740 (FH)</t>
  </si>
  <si>
    <t>403-BBMI (FH)</t>
  </si>
  <si>
    <t>403-BBMJ (FH)</t>
  </si>
  <si>
    <t>1; 1</t>
  </si>
  <si>
    <t>PCI Express® (FH)</t>
  </si>
  <si>
    <t>JV783</t>
  </si>
  <si>
    <t>13G: R630, R730, R730xd, R530, FC430, FC830, R930, M630, M830</t>
  </si>
  <si>
    <t xml:space="preserve"> QLE2740 (LP)</t>
  </si>
  <si>
    <t>403-BBMN (LP)</t>
  </si>
  <si>
    <t>403-BBMO (LP)</t>
  </si>
  <si>
    <t>PCI Express (LP)</t>
  </si>
  <si>
    <t>RHD9H</t>
  </si>
  <si>
    <t>QLE2742 (FH)</t>
  </si>
  <si>
    <t>403-BBML (FH)</t>
  </si>
  <si>
    <t>403-BBMK (FH)</t>
  </si>
  <si>
    <t>2; 2</t>
  </si>
  <si>
    <t>T3TK5</t>
  </si>
  <si>
    <t xml:space="preserve">14G: R640, R740, R740XD, R840, R940 (FH), R940XA, R6415 (LP), R7415, R7425
</t>
  </si>
  <si>
    <t>QLE2742 (LP)</t>
  </si>
  <si>
    <t>403-BBMM (LP)</t>
  </si>
  <si>
    <t>403-BBMR (LP)</t>
  </si>
  <si>
    <t>5H4YH</t>
  </si>
  <si>
    <t>QME2742</t>
  </si>
  <si>
    <t>544-BBCP</t>
  </si>
  <si>
    <t>540-BCJD</t>
  </si>
  <si>
    <t>Mini Mezz</t>
  </si>
  <si>
    <t>PD8ND</t>
  </si>
  <si>
    <t>14G: MX740c, MX840c</t>
  </si>
  <si>
    <t>16Gb FC 
(w StorFusion)</t>
  </si>
  <si>
    <t>QLE2690 (FH)</t>
  </si>
  <si>
    <t>403-BBMP (FH)</t>
  </si>
  <si>
    <t>403-BBMV (FH)</t>
  </si>
  <si>
    <t>P8PCK</t>
  </si>
  <si>
    <t xml:space="preserve">14G: R540, R640, R740, R740XD, R840, R940 (FH), R940XA, R6415(LP), R7415, R7425, T640 (FH), M640 VRTX, FC640
15G: R7515, </t>
  </si>
  <si>
    <t>QLE2690 (LP)</t>
  </si>
  <si>
    <t>403-BBMW (LP)</t>
  </si>
  <si>
    <t>403-BBMH (LP)</t>
  </si>
  <si>
    <t>P3T0T</t>
  </si>
  <si>
    <t>14G: R540, R640, R740, R740XD, R840, R940 (FH), R940XA, R6415(LP), R7415, R7425, T640 (FH), M640 VRTX, FC640
15G: R6515, R7515,</t>
  </si>
  <si>
    <t>QLE2692 (FH)</t>
  </si>
  <si>
    <t>403-BBMQ (FH)</t>
  </si>
  <si>
    <t>403-BBMU (FH)</t>
  </si>
  <si>
    <t>CK9H1</t>
  </si>
  <si>
    <t>QLE2692 (LP)</t>
  </si>
  <si>
    <t>403-BBMS (LP)</t>
  </si>
  <si>
    <t>403-BBMT (LP)</t>
  </si>
  <si>
    <t>WVT0T</t>
  </si>
  <si>
    <t>QME2692</t>
  </si>
  <si>
    <t>544-BBCO</t>
  </si>
  <si>
    <t>540-BCJE</t>
  </si>
  <si>
    <t>G620Y</t>
  </si>
  <si>
    <t>16Gb FC 
(Gen 5)</t>
  </si>
  <si>
    <t>QLE2660 (FH)</t>
  </si>
  <si>
    <t>406-BBBL (FH)</t>
  </si>
  <si>
    <t>406-BBBF (FH)</t>
  </si>
  <si>
    <t>H28RN</t>
  </si>
  <si>
    <t>13G: R630, R730, R730xd, R530, FC430, FC830, M630, M830, R930</t>
  </si>
  <si>
    <t>QLE2660L (LP)</t>
  </si>
  <si>
    <t>406-BBBE (LP)</t>
  </si>
  <si>
    <t>406-BBBG (LP)</t>
  </si>
  <si>
    <t>4MNKF</t>
  </si>
  <si>
    <t>QLE2662 (FH)</t>
  </si>
  <si>
    <t>406-BBBJ (FH)</t>
  </si>
  <si>
    <t>406-BBBB (FH)</t>
  </si>
  <si>
    <t>H8T43</t>
  </si>
  <si>
    <t>13G: R630, R730, R730xd, R530, FC430, FC830, R930</t>
  </si>
  <si>
    <t>QLE2662L (LP)</t>
  </si>
  <si>
    <t>406-BBBC (LP)</t>
  </si>
  <si>
    <t>406-BBBH (LP)</t>
  </si>
  <si>
    <t>3PCN3</t>
  </si>
  <si>
    <t>QME2662</t>
  </si>
  <si>
    <t>543-BBBP</t>
  </si>
  <si>
    <t>543-BBCT</t>
  </si>
  <si>
    <t>Blade Server Mezz</t>
  </si>
  <si>
    <t>4GDP5</t>
  </si>
  <si>
    <t>13G: M630, M830  14G: M640</t>
  </si>
  <si>
    <t>QLE2560 (FH) *EOL by EOY</t>
  </si>
  <si>
    <t>406-BBEB (FH)</t>
  </si>
  <si>
    <t>332-0007 (FH)</t>
  </si>
  <si>
    <t>PCI Express (FH)</t>
  </si>
  <si>
    <t>R1N53</t>
  </si>
  <si>
    <t>13G: R330, R630, R730, R730xd,T630, R430, R530, FC430, FC830, 
14G: R640, R740, R740xd, R940, R6415, R7415, R7425</t>
  </si>
  <si>
    <t>QLE2560 (LP) *EOL by EOY</t>
  </si>
  <si>
    <t>406-BBED (LP)</t>
  </si>
  <si>
    <t>342-3549 (LP)</t>
  </si>
  <si>
    <t>5VR2M</t>
  </si>
  <si>
    <t>QLE2562 (FH)</t>
  </si>
  <si>
    <t>406-BBDZ (FH)</t>
  </si>
  <si>
    <t>406-BBEV (FH)</t>
  </si>
  <si>
    <t>MFP5T</t>
  </si>
  <si>
    <t>13G: R330, R630, R730, R730xd, R930, T630, R430, R530, FC430, FC830, 
14G: R440, R540, R640, R740, R740xd, R940, R6415, R7415, R7425</t>
  </si>
  <si>
    <t>QLE2562 (LP)</t>
  </si>
  <si>
    <t>406-BBCV (LP)</t>
  </si>
  <si>
    <t>406-BBEL (LP)</t>
  </si>
  <si>
    <t>RW9KF</t>
  </si>
  <si>
    <t>QME2572</t>
  </si>
  <si>
    <t>341-8044</t>
  </si>
  <si>
    <t xml:space="preserve">Blade Server Mezz </t>
  </si>
  <si>
    <t>2H47D</t>
  </si>
  <si>
    <t>13G M630, M830  14G: M640</t>
  </si>
  <si>
    <t>QSA10602</t>
  </si>
  <si>
    <t>CT-SC8000-4GB-DSP</t>
  </si>
  <si>
    <t xml:space="preserve">PCI Express® </t>
  </si>
  <si>
    <t>F4YMD</t>
  </si>
  <si>
    <t>SC8000 only</t>
  </si>
  <si>
    <t>25GbE Ethernet</t>
  </si>
  <si>
    <t xml:space="preserve">QL41262 (FH) </t>
  </si>
  <si>
    <t>540-BBYL (FH)</t>
  </si>
  <si>
    <t>540-BBYI (FH)</t>
  </si>
  <si>
    <t>2x10/25GbE SFP28</t>
  </si>
  <si>
    <t>51GRM</t>
  </si>
  <si>
    <t>14G: R440, R540, R640, R740, R740XD, R740XD2, R840, R940 (FH),
R940XA, R6415 (LP), R7415, R7525, T640 (FH), C6420 (LP), FC640 (LP)</t>
  </si>
  <si>
    <t xml:space="preserve">QL41262 (LP) </t>
  </si>
  <si>
    <t>540-BBZJ (LP)</t>
  </si>
  <si>
    <t>540-BBZO (LP)</t>
  </si>
  <si>
    <t>415DX</t>
  </si>
  <si>
    <t>QL41262 sNDC</t>
  </si>
  <si>
    <t>540-BCJF</t>
  </si>
  <si>
    <t>2x25Gbe SFP28</t>
  </si>
  <si>
    <t>51G0W</t>
  </si>
  <si>
    <t>MX740, MX840</t>
  </si>
  <si>
    <t>QL41232 sNDC</t>
  </si>
  <si>
    <t>540-BCJG</t>
  </si>
  <si>
    <t>HJ3FX</t>
  </si>
  <si>
    <t>x</t>
  </si>
  <si>
    <t>QL41232 (FH)</t>
  </si>
  <si>
    <t>540-BCNN</t>
  </si>
  <si>
    <t>540-BCNO</t>
  </si>
  <si>
    <t>PCIe Express (FH)</t>
  </si>
  <si>
    <t>KH63X</t>
  </si>
  <si>
    <t>15G: R6515, R6525, R7515</t>
  </si>
  <si>
    <t>QL41232 (LP)</t>
  </si>
  <si>
    <t>540-BCMI</t>
  </si>
  <si>
    <t>540-BCNS</t>
  </si>
  <si>
    <t>PCIe Express (LP)</t>
  </si>
  <si>
    <t>8X8H6</t>
  </si>
  <si>
    <t>QL41132 OCP 3.0</t>
  </si>
  <si>
    <t>540-BCNU</t>
  </si>
  <si>
    <t>540-BCOY</t>
  </si>
  <si>
    <t>OCP NIC 3.0</t>
  </si>
  <si>
    <t>NP0K8</t>
  </si>
  <si>
    <t>15G: R6525, C6525</t>
  </si>
  <si>
    <t>10GbE Ethernet</t>
  </si>
  <si>
    <t xml:space="preserve">QL41112 (FH) </t>
  </si>
  <si>
    <t>540-BBYK (FH)</t>
  </si>
  <si>
    <t>540-BBYH (FH)</t>
  </si>
  <si>
    <t>2x10GbE SFP+</t>
  </si>
  <si>
    <t>5252W</t>
  </si>
  <si>
    <t>14G: R440, R540, R640, R740, R740xd, R740xd2, R840, R940, R940XA, R7415, R7425, T640</t>
  </si>
  <si>
    <t xml:space="preserve">QL41112 (LP) </t>
  </si>
  <si>
    <t>540-BBZI (LP)</t>
  </si>
  <si>
    <t xml:space="preserve">540-BBZM (LP) </t>
  </si>
  <si>
    <t>807N9</t>
  </si>
  <si>
    <t>14G: R440, R540, R640, R740, R740xd, R740xd2, R840, R940XA, R6415, R7415, R7425, C6420, FC640</t>
  </si>
  <si>
    <t xml:space="preserve">QL41162 (FH) </t>
  </si>
  <si>
    <t>540-BBYJ (FH)</t>
  </si>
  <si>
    <t>540-BBYG (FH)</t>
  </si>
  <si>
    <t>2x10GbE Base-T</t>
  </si>
  <si>
    <t>5N0W3</t>
  </si>
  <si>
    <t xml:space="preserve">QL41162 (LP) </t>
  </si>
  <si>
    <t>540-BBZK (LP)</t>
  </si>
  <si>
    <t>540-BBZN (LP)</t>
  </si>
  <si>
    <t>2J3X7</t>
  </si>
  <si>
    <t>14G: R440, R540, R640, R740, R740xd, R940, R6415, R7415, R7425, C6420, FC640</t>
  </si>
  <si>
    <t>QL41164 (FH)</t>
  </si>
  <si>
    <t>540-BCHG</t>
  </si>
  <si>
    <t>540-BCHH</t>
  </si>
  <si>
    <t>4x10Gb Base-T</t>
  </si>
  <si>
    <t>33M0K</t>
  </si>
  <si>
    <t>14G: R440, R540, R640, R740, R740xd, R740xd2, R840, R940, R7415, R7425, T640</t>
  </si>
  <si>
    <t>QL41164 (LP)</t>
  </si>
  <si>
    <t>540-BCHF</t>
  </si>
  <si>
    <t>JKT42</t>
  </si>
  <si>
    <t>540-BCHD</t>
  </si>
  <si>
    <t xml:space="preserve">4x10G SFP+ </t>
  </si>
  <si>
    <t>0HY9T</t>
  </si>
  <si>
    <t xml:space="preserve">14G: R440, R540, R640, R740, R740xd, R740xd2, R840, R940, R940XA, R7415, R7425, </t>
  </si>
  <si>
    <t>QL41262 rNDC</t>
  </si>
  <si>
    <t>555-BDYD</t>
  </si>
  <si>
    <t xml:space="preserve">2x25G SFP28 </t>
  </si>
  <si>
    <t>Rack NDC</t>
  </si>
  <si>
    <t>4KF8J</t>
  </si>
  <si>
    <t>14G: R640, R740, R740xd, R840, R940, R940XA, R7425</t>
  </si>
  <si>
    <t>QL41164 rNDC</t>
  </si>
  <si>
    <t>555-BDYG</t>
  </si>
  <si>
    <t>4x10GbE Base-T</t>
  </si>
  <si>
    <t>X1TD1</t>
  </si>
  <si>
    <t>555-BDYE</t>
  </si>
  <si>
    <t>XVVY1</t>
  </si>
  <si>
    <t>QL41264 rNDC</t>
  </si>
  <si>
    <t>555-BDXZ</t>
  </si>
  <si>
    <t xml:space="preserve">2x10GbE SFP+ , 2x1GbE </t>
  </si>
  <si>
    <t>5V6Y4</t>
  </si>
  <si>
    <t>14G: R640, R740, R740xd, R840, R940, R7415, R7425</t>
  </si>
  <si>
    <t>QL41162 rNDC</t>
  </si>
  <si>
    <t>555-BDXX</t>
  </si>
  <si>
    <t>2x1GE+2x10GbT</t>
  </si>
  <si>
    <t>0D1WT</t>
  </si>
  <si>
    <t>57840S 10GbE KR Blade NDC (4x10G)</t>
  </si>
  <si>
    <t>540-BBCQ</t>
  </si>
  <si>
    <t>540-BBET</t>
  </si>
  <si>
    <t>4x10GbE KR</t>
  </si>
  <si>
    <t>Blade NDC</t>
  </si>
  <si>
    <t>TKR5K</t>
  </si>
  <si>
    <t>13G: M630, FC630, FC830, M830  14G: M640, M640 VRTX, FC640</t>
  </si>
  <si>
    <t>57810S Dual-Port 10GbE KR Blade
Converged Mezzanine Card</t>
  </si>
  <si>
    <t>543-BBCP</t>
  </si>
  <si>
    <t>2x10GbE KR</t>
  </si>
  <si>
    <t>55GHP</t>
  </si>
  <si>
    <t>13G: M630  14G: M640</t>
  </si>
  <si>
    <t>57810S Dual-Port 10GbE Blade Converged NDC</t>
  </si>
  <si>
    <t>542-BBBN</t>
  </si>
  <si>
    <t>542-BBCH</t>
  </si>
  <si>
    <t>2x10GbE</t>
  </si>
  <si>
    <t>JVFVR</t>
  </si>
  <si>
    <t>13G: FC630, FC430, M630  14G: M640, M640 VRTX, FC640</t>
  </si>
  <si>
    <t>QL41132 (FH)</t>
  </si>
  <si>
    <t>540-BCME</t>
  </si>
  <si>
    <t>540-BCNR</t>
  </si>
  <si>
    <t>2x 10GbE Base-T</t>
  </si>
  <si>
    <t>NV5DW</t>
  </si>
  <si>
    <t>QL41132 (LP)</t>
  </si>
  <si>
    <t>540-BCNQ</t>
  </si>
  <si>
    <t>540-BCNP</t>
  </si>
  <si>
    <t>3N76N</t>
  </si>
  <si>
    <t>540-BCNX</t>
  </si>
  <si>
    <t>540-BCOX</t>
  </si>
  <si>
    <t>2x 10GbE SFP+</t>
  </si>
  <si>
    <t>RHVFN</t>
  </si>
  <si>
    <t>540-BCNY</t>
  </si>
  <si>
    <t>540-BCOW</t>
  </si>
  <si>
    <t>42T22</t>
  </si>
  <si>
    <t>Cable Description</t>
  </si>
  <si>
    <t>Dell NW QSFP to 4x SFP28 DAC (SFP28 side only) 1M</t>
  </si>
  <si>
    <t>26FN3</t>
  </si>
  <si>
    <t>Dell NW QSFP to 4x SFP28 DAC (SFP28 side only) 3M</t>
  </si>
  <si>
    <t>YFNDD</t>
  </si>
  <si>
    <t>Dell NW QSFP to 4x SFP28 DAC (SFP28 side only) 5M</t>
  </si>
  <si>
    <t>7R9N9</t>
  </si>
  <si>
    <t>Dell NW QSFP+ to 4x SFP+ DAC (SFP+ side only) 1M</t>
  </si>
  <si>
    <t>TCPM2</t>
  </si>
  <si>
    <t>Dell NW QSFP+ to 4x SFP+ DAC (SFP+ side only) 3M</t>
  </si>
  <si>
    <t>27GG5</t>
  </si>
  <si>
    <t>Dell NW QSFP+ to 4x SFP+ DAC (SFP+ side only) 5M</t>
  </si>
  <si>
    <t>P8T4W</t>
  </si>
  <si>
    <t>Dell NW SFP28 DAC 1M</t>
  </si>
  <si>
    <t>2JVDD</t>
  </si>
  <si>
    <t>Dell NW SFP28 DAC 2M</t>
  </si>
  <si>
    <t>D0R73</t>
  </si>
  <si>
    <t>Dell NW SFP28 DAC 3M</t>
  </si>
  <si>
    <t>VXFJY</t>
  </si>
  <si>
    <t>Dell NW SFP28 DAC 5M</t>
  </si>
  <si>
    <t>9X8JP</t>
  </si>
  <si>
    <t>Cisco SFP+ DAC 1M</t>
  </si>
  <si>
    <t>SFP-10GB-CU1M</t>
  </si>
  <si>
    <t>Cisco SFP+ DAC 3M</t>
  </si>
  <si>
    <t>SFP-10GB-CU3M</t>
  </si>
  <si>
    <t>Cisco SFP+ DAC 5M</t>
  </si>
  <si>
    <t>SFP-10GB-CU5M</t>
  </si>
  <si>
    <t>Dell NW SFP+ Active Optical Cables 2-20M</t>
  </si>
  <si>
    <t>YJF03, P9GND, T1KCN, 1DXKP, MT7R2, K0T7R, W5G04</t>
  </si>
  <si>
    <t>Dell NW SFP+ 1M</t>
  </si>
  <si>
    <t>V250M</t>
  </si>
  <si>
    <t>Dell NW SFP+ 3M</t>
  </si>
  <si>
    <t>53HVN</t>
  </si>
  <si>
    <t>Dell NW SFP+ 5M</t>
  </si>
  <si>
    <t>358VV</t>
  </si>
  <si>
    <t xml:space="preserve">25GbE Opitcs </t>
  </si>
  <si>
    <t>SFP28 High Temp Optic</t>
  </si>
  <si>
    <t>407-BBZO</t>
  </si>
  <si>
    <t>407-BBZM</t>
  </si>
  <si>
    <t>HHHHC</t>
  </si>
  <si>
    <t>25GbE SFP28 SR Optic</t>
  </si>
  <si>
    <t>407-BBWO</t>
  </si>
  <si>
    <t>407-BBWK</t>
  </si>
  <si>
    <t xml:space="preserve">P7D7R </t>
  </si>
  <si>
    <t>10GbE SFP+ SR Optic</t>
  </si>
  <si>
    <t xml:space="preserve">407-BBEF </t>
  </si>
  <si>
    <t>407-BBOU</t>
  </si>
  <si>
    <t xml:space="preserve">WTRD1 </t>
  </si>
  <si>
    <t>1GBASE-T RJ45 Transceiver</t>
  </si>
  <si>
    <t xml:space="preserve">407-BBEL </t>
  </si>
  <si>
    <t>407-BBOS</t>
  </si>
  <si>
    <t>8T47V</t>
  </si>
  <si>
    <t xml:space="preserve">10GbE Optics </t>
  </si>
  <si>
    <t xml:space="preserve">407-BCBE </t>
  </si>
  <si>
    <t>407-BCBN</t>
  </si>
  <si>
    <t>C5RNH</t>
  </si>
  <si>
    <t>10GbE SFP+ LR Optic</t>
  </si>
  <si>
    <t xml:space="preserve">407-BBEE </t>
  </si>
  <si>
    <t>407-BBOP</t>
  </si>
  <si>
    <t xml:space="preserve">RN84N </t>
  </si>
  <si>
    <t xml:space="preserve">8T47V </t>
  </si>
  <si>
    <t>SFP-10G-T</t>
  </si>
  <si>
    <t>407-BBWT</t>
  </si>
  <si>
    <t>407-BBWL</t>
  </si>
  <si>
    <t>PGYJT</t>
  </si>
  <si>
    <t xml:space="preserve">Broadcom 57414 Dual Port 10/25GbE SFP28, OCP NIC 3.0 </t>
  </si>
  <si>
    <t>540-BCOC</t>
  </si>
  <si>
    <t xml:space="preserve">Marvell FastLinQ 41232 Dual Port 10/25GbE SFP28, OCP NIC 3.0 </t>
  </si>
  <si>
    <t xml:space="preserve">Broadcom 57412 Dual Port 10GbE SFP+, OCP NIC 3.0 </t>
  </si>
  <si>
    <t>540-BCNT</t>
  </si>
  <si>
    <t xml:space="preserve">Marvell FastLinQ 41132 Dual Port 10GbE SFP+, OCP NIC 3.0 </t>
  </si>
  <si>
    <t xml:space="preserve">Mellanox ConnectX-5 Dual Port 10/25GbE SFP28, OCP NIC 3.0 </t>
  </si>
  <si>
    <t>540-BCOF</t>
  </si>
  <si>
    <t>FCoE and iSCI offloads capable</t>
  </si>
  <si>
    <t>L2 NIC only, no FCoE or iSCSI offloads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</si>
</sst>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m\ d\,\ 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9" tint="-0.249977111117893"/>
      <name val="Wingdings"/>
      <charset val="2"/>
    </font>
    <font>
      <b/>
      <sz val="8"/>
      <color theme="1"/>
      <name val="Calibri"/>
      <family val="2"/>
      <scheme val="minor"/>
    </font>
    <font>
      <sz val="11"/>
      <color theme="6" tint="-0.249977111117893"/>
      <name val="Wingdings"/>
      <charset val="2"/>
    </font>
    <font>
      <sz val="11"/>
      <color theme="1"/>
      <name val="Wingdings"/>
      <charset val="2"/>
    </font>
    <font>
      <sz val="11"/>
      <color theme="4"/>
      <name val="Wingdings"/>
      <charset val="2"/>
    </font>
    <font>
      <sz val="11"/>
      <color theme="6"/>
      <name val="Wingdings"/>
      <charset val="2"/>
    </font>
    <font>
      <sz val="11"/>
      <color theme="5"/>
      <name val="Wingdings"/>
      <charset val="2"/>
    </font>
    <font>
      <b/>
      <sz val="11"/>
      <color theme="6"/>
      <name val="Wingdings"/>
      <charset val="2"/>
    </font>
    <font>
      <b/>
      <sz val="11"/>
      <color theme="9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499984740745262"/>
      <name val="Wingdings"/>
      <charset val="2"/>
    </font>
    <font>
      <sz val="11"/>
      <color theme="5" tint="-0.249977111117893"/>
      <name val="Wingdings"/>
      <charset val="2"/>
    </font>
    <font>
      <sz val="11"/>
      <color theme="5" tint="0.39997558519241921"/>
      <name val="Wingdings"/>
      <charset val="2"/>
    </font>
    <font>
      <sz val="11"/>
      <name val="Wingdings"/>
      <charset val="2"/>
    </font>
    <font>
      <b/>
      <i/>
      <sz val="18"/>
      <color rgb="FFC00000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1"/>
      <name val="Gotham"/>
    </font>
    <font>
      <b/>
      <sz val="11"/>
      <color theme="1"/>
      <name val="Gotham"/>
    </font>
    <font>
      <sz val="9"/>
      <color theme="1"/>
      <name val="Gotham"/>
    </font>
    <font>
      <sz val="9"/>
      <color theme="9" tint="-0.249977111117893"/>
      <name val="Gotham"/>
    </font>
    <font>
      <b/>
      <sz val="9"/>
      <color theme="1"/>
      <name val="Gotham"/>
    </font>
    <font>
      <b/>
      <sz val="8"/>
      <color theme="0"/>
      <name val="Gotham"/>
    </font>
    <font>
      <b/>
      <sz val="14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172B4D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0"/>
  </cellStyleXfs>
  <cellXfs count="410">
    <xf numFmtId="0" fontId="0" fillId="0" borderId="0" xfId="0"/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6" fontId="8" fillId="0" borderId="0" xfId="1" applyNumberFormat="1" applyFont="1" applyFill="1"/>
    <xf numFmtId="6" fontId="8" fillId="0" borderId="0" xfId="1" applyNumberFormat="1" applyFont="1" applyFill="1" applyAlignment="1">
      <alignment horizontal="right"/>
    </xf>
    <xf numFmtId="0" fontId="16" fillId="0" borderId="32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7" fillId="0" borderId="0" xfId="0" applyFont="1"/>
    <xf numFmtId="0" fontId="22" fillId="0" borderId="46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17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3" borderId="1" xfId="0" applyFill="1" applyBorder="1" applyAlignment="1" applyProtection="1">
      <alignment vertical="top"/>
      <protection locked="0"/>
    </xf>
    <xf numFmtId="164" fontId="0" fillId="0" borderId="1" xfId="1" applyNumberFormat="1" applyFont="1" applyBorder="1" applyAlignment="1">
      <alignment vertical="top"/>
    </xf>
    <xf numFmtId="0" fontId="13" fillId="4" borderId="0" xfId="0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3" fillId="4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164" fontId="13" fillId="4" borderId="1" xfId="1" applyNumberFormat="1" applyFont="1" applyFill="1" applyBorder="1" applyAlignment="1">
      <alignment vertical="top"/>
    </xf>
    <xf numFmtId="0" fontId="11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vertical="top" wrapText="1"/>
    </xf>
    <xf numFmtId="0" fontId="10" fillId="0" borderId="0" xfId="0" applyFont="1" applyAlignment="1">
      <alignment horizontal="right" vertical="top"/>
    </xf>
    <xf numFmtId="164" fontId="10" fillId="0" borderId="1" xfId="0" applyNumberFormat="1" applyFont="1" applyBorder="1" applyAlignment="1">
      <alignment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15" fillId="0" borderId="4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0" fontId="15" fillId="0" borderId="11" xfId="0" applyFont="1" applyBorder="1" applyAlignment="1">
      <alignment vertical="top"/>
    </xf>
    <xf numFmtId="0" fontId="15" fillId="0" borderId="12" xfId="0" applyFont="1" applyBorder="1" applyAlignment="1">
      <alignment vertical="top"/>
    </xf>
    <xf numFmtId="0" fontId="15" fillId="0" borderId="5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6" xfId="0" applyFont="1" applyBorder="1" applyAlignment="1">
      <alignment vertical="top"/>
    </xf>
    <xf numFmtId="0" fontId="15" fillId="0" borderId="7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6" fontId="8" fillId="0" borderId="0" xfId="1" quotePrefix="1" applyNumberFormat="1" applyFont="1" applyFill="1" applyAlignment="1">
      <alignment horizontal="right"/>
    </xf>
    <xf numFmtId="0" fontId="20" fillId="0" borderId="28" xfId="0" applyFont="1" applyFill="1" applyBorder="1" applyAlignment="1">
      <alignment horizontal="center"/>
    </xf>
    <xf numFmtId="0" fontId="22" fillId="0" borderId="33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9" fillId="0" borderId="0" xfId="0" applyFont="1" applyFill="1"/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4" fillId="5" borderId="0" xfId="0" applyFont="1" applyFill="1" applyAlignment="1">
      <alignment horizontal="right" vertical="top"/>
    </xf>
    <xf numFmtId="0" fontId="25" fillId="0" borderId="2" xfId="0" applyFont="1" applyBorder="1" applyAlignment="1">
      <alignment vertical="top"/>
    </xf>
    <xf numFmtId="0" fontId="25" fillId="0" borderId="3" xfId="0" applyFont="1" applyBorder="1" applyAlignment="1">
      <alignment vertical="top"/>
    </xf>
    <xf numFmtId="0" fontId="0" fillId="0" borderId="1" xfId="0" applyBorder="1" applyAlignment="1" applyProtection="1">
      <alignment vertical="top"/>
    </xf>
    <xf numFmtId="0" fontId="26" fillId="0" borderId="0" xfId="2" applyAlignment="1">
      <alignment vertical="top"/>
    </xf>
    <xf numFmtId="0" fontId="27" fillId="0" borderId="47" xfId="0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20" fillId="0" borderId="46" xfId="0" applyFont="1" applyFill="1" applyBorder="1" applyAlignment="1">
      <alignment horizontal="center"/>
    </xf>
    <xf numFmtId="0" fontId="20" fillId="0" borderId="47" xfId="0" applyFont="1" applyFill="1" applyBorder="1" applyAlignment="1">
      <alignment horizontal="center"/>
    </xf>
    <xf numFmtId="0" fontId="20" fillId="0" borderId="49" xfId="0" applyFont="1" applyFill="1" applyBorder="1" applyAlignment="1">
      <alignment horizontal="center"/>
    </xf>
    <xf numFmtId="0" fontId="20" fillId="0" borderId="48" xfId="0" applyFont="1" applyFill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>
      <alignment horizontal="right"/>
    </xf>
    <xf numFmtId="0" fontId="0" fillId="0" borderId="0" xfId="0" applyFont="1" applyFill="1" applyAlignment="1"/>
    <xf numFmtId="0" fontId="32" fillId="0" borderId="0" xfId="0" applyFont="1" applyAlignment="1">
      <alignment vertical="top"/>
    </xf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33" fillId="0" borderId="0" xfId="0" applyFont="1" applyAlignment="1">
      <alignment horizontal="right" vertical="top"/>
    </xf>
    <xf numFmtId="0" fontId="33" fillId="0" borderId="0" xfId="0" applyFont="1" applyAlignment="1">
      <alignment vertical="top"/>
    </xf>
    <xf numFmtId="38" fontId="24" fillId="0" borderId="1" xfId="0" applyNumberFormat="1" applyFont="1" applyBorder="1" applyAlignment="1">
      <alignment vertical="top"/>
    </xf>
    <xf numFmtId="0" fontId="4" fillId="5" borderId="1" xfId="0" applyFont="1" applyFill="1" applyBorder="1" applyAlignment="1" applyProtection="1">
      <alignment vertical="top"/>
    </xf>
    <xf numFmtId="0" fontId="20" fillId="0" borderId="52" xfId="0" applyFont="1" applyFill="1" applyBorder="1" applyAlignment="1">
      <alignment horizontal="center"/>
    </xf>
    <xf numFmtId="0" fontId="20" fillId="0" borderId="54" xfId="0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6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7" fillId="0" borderId="52" xfId="0" applyFont="1" applyBorder="1" applyAlignment="1">
      <alignment horizontal="center"/>
    </xf>
    <xf numFmtId="0" fontId="27" fillId="0" borderId="44" xfId="0" applyFont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textRotation="90"/>
    </xf>
    <xf numFmtId="0" fontId="39" fillId="0" borderId="28" xfId="0" applyFont="1" applyBorder="1" applyAlignment="1">
      <alignment horizontal="center" vertical="center" textRotation="90"/>
    </xf>
    <xf numFmtId="0" fontId="39" fillId="0" borderId="38" xfId="0" applyFont="1" applyBorder="1" applyAlignment="1">
      <alignment horizontal="center" vertical="center" textRotation="90"/>
    </xf>
    <xf numFmtId="0" fontId="39" fillId="0" borderId="29" xfId="0" applyFont="1" applyBorder="1" applyAlignment="1">
      <alignment horizontal="center" vertical="center" textRotation="90"/>
    </xf>
    <xf numFmtId="0" fontId="39" fillId="0" borderId="49" xfId="0" applyFont="1" applyBorder="1" applyAlignment="1">
      <alignment horizontal="center" vertical="center" textRotation="90"/>
    </xf>
    <xf numFmtId="0" fontId="39" fillId="0" borderId="31" xfId="0" applyFont="1" applyBorder="1" applyAlignment="1">
      <alignment horizontal="center" vertical="center" textRotation="90"/>
    </xf>
    <xf numFmtId="0" fontId="39" fillId="0" borderId="30" xfId="0" applyFont="1" applyBorder="1" applyAlignment="1">
      <alignment horizontal="center" vertical="center" textRotation="90"/>
    </xf>
    <xf numFmtId="0" fontId="37" fillId="0" borderId="0" xfId="0" applyFont="1" applyAlignment="1">
      <alignment horizontal="center" vertical="center"/>
    </xf>
    <xf numFmtId="0" fontId="40" fillId="13" borderId="22" xfId="0" applyFont="1" applyFill="1" applyBorder="1" applyAlignment="1">
      <alignment horizontal="center"/>
    </xf>
    <xf numFmtId="0" fontId="39" fillId="11" borderId="14" xfId="0" applyFont="1" applyFill="1" applyBorder="1" applyAlignment="1">
      <alignment horizontal="center" vertical="center"/>
    </xf>
    <xf numFmtId="0" fontId="39" fillId="11" borderId="43" xfId="0" applyFont="1" applyFill="1" applyBorder="1" applyAlignment="1">
      <alignment horizontal="center" vertical="center"/>
    </xf>
    <xf numFmtId="0" fontId="39" fillId="11" borderId="57" xfId="0" applyFont="1" applyFill="1" applyBorder="1" applyAlignment="1">
      <alignment horizontal="center" vertical="center"/>
    </xf>
    <xf numFmtId="0" fontId="39" fillId="12" borderId="51" xfId="0" applyFont="1" applyFill="1" applyBorder="1" applyAlignment="1">
      <alignment horizontal="center" vertical="center"/>
    </xf>
    <xf numFmtId="0" fontId="39" fillId="12" borderId="43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/>
    </xf>
    <xf numFmtId="0" fontId="23" fillId="0" borderId="41" xfId="0" applyFont="1" applyFill="1" applyBorder="1" applyAlignment="1">
      <alignment horizontal="center"/>
    </xf>
    <xf numFmtId="0" fontId="23" fillId="0" borderId="39" xfId="0" applyFont="1" applyFill="1" applyBorder="1" applyAlignment="1">
      <alignment horizontal="center"/>
    </xf>
    <xf numFmtId="0" fontId="23" fillId="0" borderId="38" xfId="0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9" fillId="0" borderId="35" xfId="0" applyFont="1" applyBorder="1" applyAlignment="1">
      <alignment horizontal="center" vertical="center" textRotation="90"/>
    </xf>
    <xf numFmtId="0" fontId="39" fillId="0" borderId="37" xfId="0" applyFont="1" applyBorder="1" applyAlignment="1">
      <alignment horizontal="center" vertical="center" textRotation="90"/>
    </xf>
    <xf numFmtId="0" fontId="30" fillId="0" borderId="27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0" fillId="0" borderId="56" xfId="0" applyFont="1" applyBorder="1" applyAlignment="1">
      <alignment horizontal="center"/>
    </xf>
    <xf numFmtId="0" fontId="30" fillId="0" borderId="55" xfId="0" applyFont="1" applyBorder="1" applyAlignment="1">
      <alignment horizontal="center"/>
    </xf>
    <xf numFmtId="0" fontId="30" fillId="0" borderId="34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39" fillId="12" borderId="57" xfId="0" applyFont="1" applyFill="1" applyBorder="1" applyAlignment="1">
      <alignment horizontal="center" vertical="center"/>
    </xf>
    <xf numFmtId="0" fontId="39" fillId="11" borderId="58" xfId="0" applyFont="1" applyFill="1" applyBorder="1" applyAlignment="1">
      <alignment horizontal="center" vertical="center"/>
    </xf>
    <xf numFmtId="0" fontId="39" fillId="12" borderId="58" xfId="0" applyFont="1" applyFill="1" applyBorder="1" applyAlignment="1">
      <alignment horizontal="center" vertical="center"/>
    </xf>
    <xf numFmtId="0" fontId="39" fillId="11" borderId="10" xfId="0" applyFont="1" applyFill="1" applyBorder="1" applyAlignment="1">
      <alignment horizontal="center" vertical="center"/>
    </xf>
    <xf numFmtId="0" fontId="20" fillId="0" borderId="46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top"/>
    </xf>
    <xf numFmtId="0" fontId="6" fillId="15" borderId="0" xfId="0" applyFont="1" applyFill="1" applyAlignment="1">
      <alignment wrapText="1"/>
    </xf>
    <xf numFmtId="0" fontId="22" fillId="0" borderId="43" xfId="0" applyFont="1" applyBorder="1" applyAlignment="1">
      <alignment horizontal="center"/>
    </xf>
    <xf numFmtId="0" fontId="22" fillId="0" borderId="57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9" fillId="0" borderId="51" xfId="0" applyFont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22" fillId="0" borderId="43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59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0" fontId="41" fillId="0" borderId="0" xfId="0" applyFont="1" applyAlignment="1">
      <alignment horizontal="right" vertical="top"/>
    </xf>
    <xf numFmtId="0" fontId="42" fillId="0" borderId="0" xfId="0" applyFont="1" applyAlignment="1">
      <alignment vertical="top"/>
    </xf>
    <xf numFmtId="0" fontId="42" fillId="0" borderId="0" xfId="0" applyFont="1" applyAlignment="1">
      <alignment horizontal="right" vertical="top"/>
    </xf>
    <xf numFmtId="164" fontId="5" fillId="2" borderId="0" xfId="1" applyNumberFormat="1" applyFont="1" applyFill="1" applyAlignment="1">
      <alignment wrapText="1"/>
    </xf>
    <xf numFmtId="164" fontId="7" fillId="0" borderId="0" xfId="1" applyNumberFormat="1" applyFont="1" applyFill="1"/>
    <xf numFmtId="164" fontId="7" fillId="0" borderId="0" xfId="1" quotePrefix="1" applyNumberFormat="1" applyFont="1" applyFill="1"/>
    <xf numFmtId="164" fontId="7" fillId="0" borderId="0" xfId="1" applyNumberFormat="1" applyFont="1"/>
    <xf numFmtId="164" fontId="0" fillId="0" borderId="0" xfId="1" applyNumberFormat="1" applyFont="1"/>
    <xf numFmtId="0" fontId="4" fillId="0" borderId="0" xfId="0" applyFont="1"/>
    <xf numFmtId="0" fontId="0" fillId="0" borderId="0" xfId="0" applyFont="1"/>
    <xf numFmtId="0" fontId="8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left"/>
    </xf>
    <xf numFmtId="0" fontId="43" fillId="16" borderId="0" xfId="0" applyFont="1" applyFill="1"/>
    <xf numFmtId="0" fontId="44" fillId="16" borderId="22" xfId="0" applyFont="1" applyFill="1" applyBorder="1" applyAlignment="1">
      <alignment vertical="center"/>
    </xf>
    <xf numFmtId="0" fontId="44" fillId="16" borderId="0" xfId="0" applyFont="1" applyFill="1" applyBorder="1" applyAlignment="1">
      <alignment horizontal="center" vertical="center"/>
    </xf>
    <xf numFmtId="0" fontId="43" fillId="16" borderId="63" xfId="0" applyFont="1" applyFill="1" applyBorder="1"/>
    <xf numFmtId="0" fontId="45" fillId="0" borderId="0" xfId="0" applyFont="1"/>
    <xf numFmtId="0" fontId="0" fillId="18" borderId="33" xfId="0" applyFont="1" applyFill="1" applyBorder="1" applyAlignment="1">
      <alignment vertical="center"/>
    </xf>
    <xf numFmtId="1" fontId="0" fillId="18" borderId="33" xfId="0" applyNumberFormat="1" applyFont="1" applyFill="1" applyBorder="1" applyAlignment="1">
      <alignment horizontal="center" vertical="center"/>
    </xf>
    <xf numFmtId="0" fontId="0" fillId="18" borderId="33" xfId="0" applyFill="1" applyBorder="1" applyAlignment="1">
      <alignment vertical="center"/>
    </xf>
    <xf numFmtId="0" fontId="0" fillId="18" borderId="33" xfId="0" applyFont="1" applyFill="1" applyBorder="1"/>
    <xf numFmtId="0" fontId="0" fillId="18" borderId="34" xfId="0" applyFont="1" applyFill="1" applyBorder="1" applyAlignment="1">
      <alignment vertical="center"/>
    </xf>
    <xf numFmtId="0" fontId="0" fillId="18" borderId="13" xfId="0" applyFont="1" applyFill="1" applyBorder="1" applyAlignment="1">
      <alignment vertical="center"/>
    </xf>
    <xf numFmtId="1" fontId="0" fillId="18" borderId="13" xfId="0" applyNumberFormat="1" applyFont="1" applyFill="1" applyBorder="1" applyAlignment="1">
      <alignment horizontal="center" vertical="center"/>
    </xf>
    <xf numFmtId="0" fontId="0" fillId="18" borderId="13" xfId="0" applyFill="1" applyBorder="1" applyAlignment="1">
      <alignment vertical="center"/>
    </xf>
    <xf numFmtId="0" fontId="0" fillId="18" borderId="13" xfId="0" applyFont="1" applyFill="1" applyBorder="1"/>
    <xf numFmtId="0" fontId="0" fillId="18" borderId="18" xfId="0" applyFont="1" applyFill="1" applyBorder="1" applyAlignment="1">
      <alignment vertical="center"/>
    </xf>
    <xf numFmtId="0" fontId="0" fillId="18" borderId="13" xfId="0" applyFont="1" applyFill="1" applyBorder="1" applyAlignment="1">
      <alignment horizontal="center"/>
    </xf>
    <xf numFmtId="0" fontId="0" fillId="18" borderId="18" xfId="0" applyFont="1" applyFill="1" applyBorder="1" applyAlignment="1">
      <alignment wrapText="1"/>
    </xf>
    <xf numFmtId="0" fontId="0" fillId="18" borderId="28" xfId="0" applyFont="1" applyFill="1" applyBorder="1" applyAlignment="1">
      <alignment vertical="center"/>
    </xf>
    <xf numFmtId="0" fontId="0" fillId="18" borderId="28" xfId="0" applyFill="1" applyBorder="1" applyAlignment="1">
      <alignment horizontal="center" vertical="center"/>
    </xf>
    <xf numFmtId="0" fontId="0" fillId="18" borderId="28" xfId="0" applyFill="1" applyBorder="1" applyAlignment="1">
      <alignment vertical="center"/>
    </xf>
    <xf numFmtId="0" fontId="0" fillId="18" borderId="28" xfId="0" applyFont="1" applyFill="1" applyBorder="1"/>
    <xf numFmtId="0" fontId="0" fillId="18" borderId="29" xfId="0" applyFont="1" applyFill="1" applyBorder="1" applyAlignment="1">
      <alignment vertical="center" wrapText="1"/>
    </xf>
    <xf numFmtId="0" fontId="0" fillId="18" borderId="20" xfId="0" applyFont="1" applyFill="1" applyBorder="1" applyAlignment="1">
      <alignment vertical="center"/>
    </xf>
    <xf numFmtId="0" fontId="0" fillId="18" borderId="20" xfId="0" applyFill="1" applyBorder="1" applyAlignment="1">
      <alignment horizontal="center" vertical="center"/>
    </xf>
    <xf numFmtId="0" fontId="0" fillId="18" borderId="20" xfId="0" applyFill="1" applyBorder="1" applyAlignment="1">
      <alignment vertical="center"/>
    </xf>
    <xf numFmtId="0" fontId="0" fillId="18" borderId="20" xfId="0" applyFont="1" applyFill="1" applyBorder="1"/>
    <xf numFmtId="0" fontId="0" fillId="18" borderId="20" xfId="0" applyFill="1" applyBorder="1"/>
    <xf numFmtId="0" fontId="0" fillId="18" borderId="18" xfId="0" applyFill="1" applyBorder="1" applyAlignment="1">
      <alignment vertical="center"/>
    </xf>
    <xf numFmtId="0" fontId="0" fillId="18" borderId="33" xfId="0" applyFill="1" applyBorder="1"/>
    <xf numFmtId="0" fontId="0" fillId="18" borderId="34" xfId="0" applyFont="1" applyFill="1" applyBorder="1" applyAlignment="1">
      <alignment vertical="center" wrapText="1"/>
    </xf>
    <xf numFmtId="0" fontId="0" fillId="18" borderId="13" xfId="0" applyFill="1" applyBorder="1"/>
    <xf numFmtId="0" fontId="0" fillId="18" borderId="18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/>
    </xf>
    <xf numFmtId="0" fontId="0" fillId="18" borderId="33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18" borderId="13" xfId="0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7" fillId="18" borderId="20" xfId="3" applyFont="1" applyFill="1" applyBorder="1"/>
    <xf numFmtId="0" fontId="0" fillId="18" borderId="21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18" borderId="34" xfId="0" applyFill="1" applyBorder="1" applyAlignment="1">
      <alignment vertical="center" wrapText="1"/>
    </xf>
    <xf numFmtId="0" fontId="0" fillId="18" borderId="18" xfId="0" applyFill="1" applyBorder="1" applyAlignment="1">
      <alignment vertical="center" wrapText="1"/>
    </xf>
    <xf numFmtId="0" fontId="0" fillId="18" borderId="53" xfId="0" applyFill="1" applyBorder="1" applyAlignment="1">
      <alignment vertical="center"/>
    </xf>
    <xf numFmtId="0" fontId="0" fillId="18" borderId="53" xfId="0" applyFont="1" applyFill="1" applyBorder="1"/>
    <xf numFmtId="0" fontId="0" fillId="18" borderId="55" xfId="0" applyFill="1" applyBorder="1" applyAlignment="1">
      <alignment vertical="center" wrapText="1"/>
    </xf>
    <xf numFmtId="0" fontId="47" fillId="0" borderId="13" xfId="0" applyFont="1" applyBorder="1"/>
    <xf numFmtId="0" fontId="0" fillId="18" borderId="29" xfId="0" applyFill="1" applyBorder="1" applyAlignment="1">
      <alignment vertical="center"/>
    </xf>
    <xf numFmtId="0" fontId="4" fillId="0" borderId="0" xfId="0" applyFont="1" applyFill="1" applyBorder="1"/>
    <xf numFmtId="0" fontId="4" fillId="18" borderId="13" xfId="0" applyFont="1" applyFill="1" applyBorder="1" applyAlignment="1">
      <alignment vertical="center"/>
    </xf>
    <xf numFmtId="0" fontId="48" fillId="0" borderId="13" xfId="0" applyFont="1" applyBorder="1"/>
    <xf numFmtId="0" fontId="4" fillId="0" borderId="1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49" fillId="0" borderId="47" xfId="0" applyFont="1" applyBorder="1"/>
    <xf numFmtId="0" fontId="4" fillId="18" borderId="29" xfId="0" applyFont="1" applyFill="1" applyBorder="1" applyAlignment="1">
      <alignment vertical="center"/>
    </xf>
    <xf numFmtId="0" fontId="48" fillId="0" borderId="47" xfId="0" applyFont="1" applyBorder="1"/>
    <xf numFmtId="0" fontId="49" fillId="0" borderId="13" xfId="0" applyFont="1" applyBorder="1"/>
    <xf numFmtId="0" fontId="48" fillId="0" borderId="20" xfId="0" applyFont="1" applyBorder="1"/>
    <xf numFmtId="0" fontId="4" fillId="0" borderId="20" xfId="0" applyFont="1" applyBorder="1"/>
    <xf numFmtId="0" fontId="4" fillId="0" borderId="20" xfId="0" applyFont="1" applyFill="1" applyBorder="1" applyAlignment="1">
      <alignment vertical="center"/>
    </xf>
    <xf numFmtId="0" fontId="48" fillId="0" borderId="48" xfId="0" applyFont="1" applyBorder="1"/>
    <xf numFmtId="0" fontId="0" fillId="18" borderId="18" xfId="0" applyFill="1" applyBorder="1" applyAlignment="1">
      <alignment horizontal="left" vertical="center" wrapText="1"/>
    </xf>
    <xf numFmtId="0" fontId="0" fillId="18" borderId="18" xfId="0" applyFill="1" applyBorder="1" applyAlignment="1">
      <alignment wrapText="1"/>
    </xf>
    <xf numFmtId="0" fontId="0" fillId="18" borderId="55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7" fillId="0" borderId="13" xfId="0" applyFont="1" applyBorder="1"/>
    <xf numFmtId="0" fontId="0" fillId="18" borderId="13" xfId="0" applyFill="1" applyBorder="1" applyAlignment="1">
      <alignment vertical="center" wrapText="1"/>
    </xf>
    <xf numFmtId="0" fontId="4" fillId="0" borderId="39" xfId="0" applyFont="1" applyBorder="1"/>
    <xf numFmtId="0" fontId="4" fillId="18" borderId="33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9" fillId="0" borderId="46" xfId="0" applyFont="1" applyBorder="1"/>
    <xf numFmtId="0" fontId="4" fillId="18" borderId="55" xfId="0" applyFont="1" applyFill="1" applyBorder="1" applyAlignment="1">
      <alignment vertical="center"/>
    </xf>
    <xf numFmtId="0" fontId="4" fillId="0" borderId="40" xfId="0" applyFont="1" applyBorder="1"/>
    <xf numFmtId="0" fontId="4" fillId="0" borderId="25" xfId="0" applyFont="1" applyBorder="1"/>
    <xf numFmtId="0" fontId="4" fillId="0" borderId="13" xfId="0" applyFont="1" applyBorder="1"/>
    <xf numFmtId="0" fontId="48" fillId="0" borderId="25" xfId="0" applyFont="1" applyBorder="1"/>
    <xf numFmtId="0" fontId="4" fillId="0" borderId="48" xfId="0" applyFont="1" applyBorder="1"/>
    <xf numFmtId="0" fontId="49" fillId="0" borderId="20" xfId="0" applyFont="1" applyBorder="1"/>
    <xf numFmtId="0" fontId="0" fillId="18" borderId="33" xfId="0" applyFill="1" applyBorder="1" applyAlignment="1">
      <alignment horizontal="left" vertical="center" wrapText="1"/>
    </xf>
    <xf numFmtId="0" fontId="0" fillId="18" borderId="33" xfId="0" applyFill="1" applyBorder="1" applyAlignment="1">
      <alignment horizontal="left" vertical="center"/>
    </xf>
    <xf numFmtId="0" fontId="0" fillId="18" borderId="34" xfId="0" applyFill="1" applyBorder="1" applyAlignment="1">
      <alignment horizontal="left" vertical="center"/>
    </xf>
    <xf numFmtId="0" fontId="0" fillId="18" borderId="13" xfId="0" applyFill="1" applyBorder="1" applyAlignment="1">
      <alignment horizontal="left" vertical="center" wrapText="1"/>
    </xf>
    <xf numFmtId="0" fontId="0" fillId="18" borderId="13" xfId="0" applyFill="1" applyBorder="1" applyAlignment="1">
      <alignment horizontal="left" vertical="center"/>
    </xf>
    <xf numFmtId="0" fontId="0" fillId="18" borderId="18" xfId="0" applyFill="1" applyBorder="1" applyAlignment="1">
      <alignment horizontal="left" vertical="center"/>
    </xf>
    <xf numFmtId="0" fontId="0" fillId="0" borderId="0" xfId="0" applyBorder="1"/>
    <xf numFmtId="0" fontId="0" fillId="18" borderId="18" xfId="0" applyFill="1" applyBorder="1"/>
    <xf numFmtId="0" fontId="0" fillId="18" borderId="21" xfId="0" applyFill="1" applyBorder="1"/>
    <xf numFmtId="0" fontId="0" fillId="18" borderId="34" xfId="0" applyFill="1" applyBorder="1"/>
    <xf numFmtId="0" fontId="0" fillId="0" borderId="1" xfId="0" applyFont="1" applyBorder="1" applyAlignment="1">
      <alignment vertical="center"/>
    </xf>
    <xf numFmtId="0" fontId="0" fillId="0" borderId="12" xfId="0" applyFont="1" applyBorder="1" applyAlignment="1">
      <alignment vertical="top"/>
    </xf>
    <xf numFmtId="0" fontId="4" fillId="5" borderId="1" xfId="0" applyFont="1" applyFill="1" applyBorder="1" applyAlignment="1">
      <alignment vertical="top"/>
    </xf>
    <xf numFmtId="0" fontId="7" fillId="0" borderId="1" xfId="0" applyFont="1" applyBorder="1" applyProtection="1">
      <protection locked="0"/>
    </xf>
    <xf numFmtId="0" fontId="15" fillId="0" borderId="11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23" borderId="64" xfId="0" applyFont="1" applyFill="1" applyBorder="1" applyAlignment="1">
      <alignment horizontal="center" vertical="center" textRotation="90"/>
    </xf>
    <xf numFmtId="0" fontId="4" fillId="23" borderId="65" xfId="0" applyFont="1" applyFill="1" applyBorder="1" applyAlignment="1">
      <alignment horizontal="center" vertical="center" textRotation="90"/>
    </xf>
    <xf numFmtId="0" fontId="4" fillId="23" borderId="66" xfId="0" applyFont="1" applyFill="1" applyBorder="1" applyAlignment="1">
      <alignment horizontal="center" vertical="center" textRotation="90"/>
    </xf>
    <xf numFmtId="0" fontId="4" fillId="24" borderId="64" xfId="0" applyFont="1" applyFill="1" applyBorder="1" applyAlignment="1">
      <alignment horizontal="center" vertical="center" textRotation="90" wrapText="1"/>
    </xf>
    <xf numFmtId="0" fontId="4" fillId="24" borderId="65" xfId="0" applyFont="1" applyFill="1" applyBorder="1" applyAlignment="1">
      <alignment horizontal="center" vertical="center" textRotation="90" wrapText="1"/>
    </xf>
    <xf numFmtId="0" fontId="4" fillId="24" borderId="66" xfId="0" applyFont="1" applyFill="1" applyBorder="1" applyAlignment="1">
      <alignment horizontal="center" vertical="center" textRotation="90" wrapText="1"/>
    </xf>
    <xf numFmtId="0" fontId="4" fillId="11" borderId="64" xfId="0" applyFont="1" applyFill="1" applyBorder="1" applyAlignment="1">
      <alignment horizontal="center" vertical="center" textRotation="90" wrapText="1"/>
    </xf>
    <xf numFmtId="0" fontId="4" fillId="11" borderId="65" xfId="0" applyFont="1" applyFill="1" applyBorder="1" applyAlignment="1">
      <alignment horizontal="center" vertical="center" textRotation="90" wrapText="1"/>
    </xf>
    <xf numFmtId="0" fontId="4" fillId="11" borderId="66" xfId="0" applyFont="1" applyFill="1" applyBorder="1" applyAlignment="1">
      <alignment horizontal="center" vertical="center" textRotation="90" wrapText="1"/>
    </xf>
    <xf numFmtId="0" fontId="4" fillId="17" borderId="64" xfId="0" applyFont="1" applyFill="1" applyBorder="1" applyAlignment="1">
      <alignment horizontal="center" vertical="center" textRotation="90"/>
    </xf>
    <xf numFmtId="0" fontId="4" fillId="17" borderId="65" xfId="0" applyFont="1" applyFill="1" applyBorder="1" applyAlignment="1">
      <alignment horizontal="center" vertical="center" textRotation="90"/>
    </xf>
    <xf numFmtId="0" fontId="4" fillId="17" borderId="66" xfId="0" applyFont="1" applyFill="1" applyBorder="1" applyAlignment="1">
      <alignment horizontal="center" vertical="center" textRotation="90"/>
    </xf>
    <xf numFmtId="0" fontId="4" fillId="19" borderId="64" xfId="0" applyFont="1" applyFill="1" applyBorder="1" applyAlignment="1">
      <alignment horizontal="center" vertical="center" textRotation="90" wrapText="1"/>
    </xf>
    <xf numFmtId="0" fontId="4" fillId="19" borderId="65" xfId="0" applyFont="1" applyFill="1" applyBorder="1" applyAlignment="1">
      <alignment horizontal="center" vertical="center" textRotation="90" wrapText="1"/>
    </xf>
    <xf numFmtId="0" fontId="4" fillId="19" borderId="66" xfId="0" applyFont="1" applyFill="1" applyBorder="1" applyAlignment="1">
      <alignment horizontal="center" vertical="center" textRotation="90" wrapText="1"/>
    </xf>
    <xf numFmtId="0" fontId="4" fillId="20" borderId="32" xfId="0" applyFont="1" applyFill="1" applyBorder="1" applyAlignment="1">
      <alignment horizontal="center" vertical="center" textRotation="90" wrapText="1"/>
    </xf>
    <xf numFmtId="0" fontId="4" fillId="20" borderId="17" xfId="0" applyFont="1" applyFill="1" applyBorder="1" applyAlignment="1">
      <alignment horizontal="center" vertical="center" textRotation="90"/>
    </xf>
    <xf numFmtId="0" fontId="4" fillId="20" borderId="19" xfId="0" applyFont="1" applyFill="1" applyBorder="1" applyAlignment="1">
      <alignment horizontal="center" vertical="center" textRotation="90"/>
    </xf>
    <xf numFmtId="0" fontId="4" fillId="11" borderId="32" xfId="0" applyFont="1" applyFill="1" applyBorder="1" applyAlignment="1">
      <alignment horizontal="center" vertical="center" textRotation="90"/>
    </xf>
    <xf numFmtId="0" fontId="4" fillId="11" borderId="17" xfId="0" applyFont="1" applyFill="1" applyBorder="1" applyAlignment="1">
      <alignment horizontal="center" vertical="center" textRotation="90"/>
    </xf>
    <xf numFmtId="0" fontId="4" fillId="11" borderId="19" xfId="0" applyFont="1" applyFill="1" applyBorder="1" applyAlignment="1">
      <alignment horizontal="center" vertical="center" textRotation="90"/>
    </xf>
    <xf numFmtId="0" fontId="4" fillId="21" borderId="65" xfId="0" applyFont="1" applyFill="1" applyBorder="1" applyAlignment="1">
      <alignment horizontal="center" vertical="center" textRotation="90"/>
    </xf>
    <xf numFmtId="0" fontId="4" fillId="21" borderId="66" xfId="0" applyFont="1" applyFill="1" applyBorder="1" applyAlignment="1">
      <alignment horizontal="center" vertical="center" textRotation="90"/>
    </xf>
    <xf numFmtId="0" fontId="4" fillId="22" borderId="65" xfId="0" applyFont="1" applyFill="1" applyBorder="1" applyAlignment="1">
      <alignment horizontal="center" vertical="center" textRotation="90"/>
    </xf>
    <xf numFmtId="0" fontId="40" fillId="10" borderId="10" xfId="0" applyFont="1" applyFill="1" applyBorder="1" applyAlignment="1">
      <alignment horizontal="center"/>
    </xf>
    <xf numFmtId="0" fontId="40" fillId="10" borderId="12" xfId="0" applyFont="1" applyFill="1" applyBorder="1" applyAlignment="1">
      <alignment horizontal="center"/>
    </xf>
    <xf numFmtId="0" fontId="40" fillId="9" borderId="14" xfId="0" applyFont="1" applyFill="1" applyBorder="1" applyAlignment="1">
      <alignment horizontal="center"/>
    </xf>
    <xf numFmtId="0" fontId="40" fillId="9" borderId="15" xfId="0" applyFont="1" applyFill="1" applyBorder="1" applyAlignment="1">
      <alignment horizontal="center"/>
    </xf>
    <xf numFmtId="0" fontId="40" fillId="9" borderId="16" xfId="0" applyFont="1" applyFill="1" applyBorder="1" applyAlignment="1">
      <alignment horizontal="center"/>
    </xf>
    <xf numFmtId="0" fontId="40" fillId="8" borderId="14" xfId="0" applyFont="1" applyFill="1" applyBorder="1" applyAlignment="1">
      <alignment horizontal="center"/>
    </xf>
    <xf numFmtId="0" fontId="40" fillId="8" borderId="15" xfId="0" applyFont="1" applyFill="1" applyBorder="1" applyAlignment="1">
      <alignment horizontal="center"/>
    </xf>
    <xf numFmtId="0" fontId="40" fillId="8" borderId="16" xfId="0" applyFont="1" applyFill="1" applyBorder="1" applyAlignment="1">
      <alignment horizontal="center"/>
    </xf>
    <xf numFmtId="0" fontId="40" fillId="6" borderId="44" xfId="0" applyFont="1" applyFill="1" applyBorder="1" applyAlignment="1">
      <alignment horizontal="center"/>
    </xf>
    <xf numFmtId="0" fontId="40" fillId="6" borderId="45" xfId="0" applyFont="1" applyFill="1" applyBorder="1" applyAlignment="1">
      <alignment horizontal="center"/>
    </xf>
    <xf numFmtId="0" fontId="40" fillId="7" borderId="14" xfId="0" applyFont="1" applyFill="1" applyBorder="1" applyAlignment="1">
      <alignment horizontal="center"/>
    </xf>
    <xf numFmtId="0" fontId="40" fillId="7" borderId="15" xfId="0" applyFont="1" applyFill="1" applyBorder="1" applyAlignment="1">
      <alignment horizontal="center"/>
    </xf>
    <xf numFmtId="0" fontId="40" fillId="7" borderId="16" xfId="0" applyFont="1" applyFill="1" applyBorder="1" applyAlignment="1">
      <alignment horizontal="center"/>
    </xf>
    <xf numFmtId="0" fontId="40" fillId="14" borderId="14" xfId="0" applyFont="1" applyFill="1" applyBorder="1" applyAlignment="1">
      <alignment horizontal="center"/>
    </xf>
    <xf numFmtId="0" fontId="40" fillId="14" borderId="16" xfId="0" applyFont="1" applyFill="1" applyBorder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Normal 2" xfId="3" xr:uid="{9C9F2038-59F4-488F-A0DE-3DEE07FAC7D7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23</xdr:row>
      <xdr:rowOff>9525</xdr:rowOff>
    </xdr:from>
    <xdr:to>
      <xdr:col>1</xdr:col>
      <xdr:colOff>2581274</xdr:colOff>
      <xdr:row>24</xdr:row>
      <xdr:rowOff>186208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637188-C3C5-4DD6-92E3-55940CED8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114925"/>
          <a:ext cx="2381249" cy="367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26</xdr:row>
      <xdr:rowOff>38100</xdr:rowOff>
    </xdr:from>
    <xdr:to>
      <xdr:col>1</xdr:col>
      <xdr:colOff>2790824</xdr:colOff>
      <xdr:row>28</xdr:row>
      <xdr:rowOff>24283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BEFBE-7191-4871-9A0D-1CA0F0EBA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5857875"/>
          <a:ext cx="2381249" cy="3671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0</xdr:rowOff>
    </xdr:from>
    <xdr:to>
      <xdr:col>8</xdr:col>
      <xdr:colOff>257174</xdr:colOff>
      <xdr:row>1</xdr:row>
      <xdr:rowOff>100483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89B826-C046-4B38-A674-594E1DD94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0"/>
          <a:ext cx="2381249" cy="367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rvell.com/del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rvell.com/hp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hpesolutions@marvell.com" TargetMode="External"/><Relationship Id="rId1" Type="http://schemas.openxmlformats.org/officeDocument/2006/relationships/hyperlink" Target="http://www.marvell.com/hpe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workbookViewId="0">
      <pane ySplit="1" topLeftCell="A16" activePane="bottomLeft" state="frozen"/>
      <selection pane="bottomLeft" activeCell="D1" sqref="D1:D1048576"/>
    </sheetView>
  </sheetViews>
  <sheetFormatPr defaultRowHeight="15" outlineLevelRow="1"/>
  <cols>
    <col min="1" max="1" width="69.28515625" customWidth="1"/>
    <col min="2" max="2" width="16" customWidth="1"/>
    <col min="3" max="3" width="10.5703125" style="264" bestFit="1" customWidth="1"/>
    <col min="4" max="4" width="10.85546875" customWidth="1"/>
    <col min="6" max="6" width="69" customWidth="1"/>
    <col min="7" max="7" width="11.28515625" customWidth="1"/>
    <col min="8" max="8" width="10" bestFit="1" customWidth="1"/>
    <col min="9" max="10" width="15.85546875" customWidth="1"/>
    <col min="11" max="11" width="50.140625" customWidth="1"/>
    <col min="12" max="12" width="46" customWidth="1"/>
    <col min="13" max="13" width="45.5703125" customWidth="1"/>
  </cols>
  <sheetData>
    <row r="1" spans="1:13" s="3" customFormat="1" ht="60" customHeight="1">
      <c r="A1" s="1" t="s">
        <v>111</v>
      </c>
      <c r="B1" s="2" t="s">
        <v>121</v>
      </c>
      <c r="C1" s="260" t="s">
        <v>118</v>
      </c>
      <c r="D1" s="2" t="s">
        <v>0</v>
      </c>
      <c r="E1" s="2" t="s">
        <v>108</v>
      </c>
      <c r="F1" s="236" t="s">
        <v>117</v>
      </c>
      <c r="G1" s="3" t="s">
        <v>121</v>
      </c>
      <c r="H1" s="3" t="s">
        <v>108</v>
      </c>
      <c r="I1" s="3" t="s">
        <v>192</v>
      </c>
      <c r="J1" s="3" t="s">
        <v>3</v>
      </c>
      <c r="K1" s="3" t="s">
        <v>110</v>
      </c>
      <c r="L1" s="3" t="s">
        <v>98</v>
      </c>
      <c r="M1" s="3" t="s">
        <v>99</v>
      </c>
    </row>
    <row r="2" spans="1:13" s="4" customFormat="1">
      <c r="A2" t="s">
        <v>175</v>
      </c>
      <c r="B2" s="4" t="s">
        <v>176</v>
      </c>
      <c r="C2" s="262">
        <v>559</v>
      </c>
      <c r="D2" s="4" t="s">
        <v>18</v>
      </c>
      <c r="F2" t="s">
        <v>179</v>
      </c>
      <c r="G2" s="6" t="s">
        <v>180</v>
      </c>
      <c r="H2" s="6"/>
      <c r="I2" s="7">
        <v>479</v>
      </c>
      <c r="J2" s="8">
        <f t="shared" ref="J2:J30" si="0">C2-I2</f>
        <v>80</v>
      </c>
      <c r="K2" s="4" t="s">
        <v>166</v>
      </c>
      <c r="L2" s="4" t="s">
        <v>533</v>
      </c>
      <c r="M2" s="111"/>
    </row>
    <row r="3" spans="1:13" s="4" customFormat="1">
      <c r="A3" t="s">
        <v>177</v>
      </c>
      <c r="B3" s="4" t="s">
        <v>178</v>
      </c>
      <c r="C3" s="262">
        <v>559</v>
      </c>
      <c r="D3" s="4" t="s">
        <v>18</v>
      </c>
      <c r="F3" t="s">
        <v>181</v>
      </c>
      <c r="G3" s="6" t="s">
        <v>182</v>
      </c>
      <c r="H3" s="6"/>
      <c r="I3" s="7">
        <v>479</v>
      </c>
      <c r="J3" s="8">
        <f t="shared" si="0"/>
        <v>80</v>
      </c>
      <c r="K3" s="4" t="s">
        <v>166</v>
      </c>
      <c r="L3" s="4" t="s">
        <v>533</v>
      </c>
    </row>
    <row r="4" spans="1:13" s="4" customFormat="1">
      <c r="A4" t="s">
        <v>528</v>
      </c>
      <c r="B4" s="58" t="s">
        <v>529</v>
      </c>
      <c r="C4" s="264">
        <v>559</v>
      </c>
      <c r="D4" s="58" t="s">
        <v>18</v>
      </c>
      <c r="E4"/>
      <c r="F4" t="s">
        <v>530</v>
      </c>
      <c r="G4" s="265" t="s">
        <v>453</v>
      </c>
      <c r="H4"/>
      <c r="I4" s="7">
        <v>479</v>
      </c>
      <c r="J4" s="8">
        <f t="shared" si="0"/>
        <v>80</v>
      </c>
      <c r="K4" s="4" t="s">
        <v>166</v>
      </c>
      <c r="L4" s="4" t="s">
        <v>534</v>
      </c>
      <c r="M4"/>
    </row>
    <row r="5" spans="1:13" s="4" customFormat="1">
      <c r="A5" t="s">
        <v>167</v>
      </c>
      <c r="B5" s="4" t="s">
        <v>168</v>
      </c>
      <c r="C5" s="261">
        <v>709</v>
      </c>
      <c r="D5" s="4" t="s">
        <v>18</v>
      </c>
      <c r="F5" t="s">
        <v>171</v>
      </c>
      <c r="G5" s="265" t="s">
        <v>172</v>
      </c>
      <c r="H5" s="6"/>
      <c r="I5" s="8">
        <v>719</v>
      </c>
      <c r="J5" s="8">
        <f t="shared" si="0"/>
        <v>-10</v>
      </c>
      <c r="K5" s="4" t="s">
        <v>216</v>
      </c>
      <c r="L5" s="4" t="s">
        <v>533</v>
      </c>
    </row>
    <row r="6" spans="1:13" s="4" customFormat="1">
      <c r="A6" t="s">
        <v>169</v>
      </c>
      <c r="B6" s="4" t="s">
        <v>170</v>
      </c>
      <c r="C6" s="261">
        <v>709</v>
      </c>
      <c r="D6" s="4" t="s">
        <v>18</v>
      </c>
      <c r="F6" t="s">
        <v>173</v>
      </c>
      <c r="G6" s="6" t="s">
        <v>174</v>
      </c>
      <c r="H6" s="6"/>
      <c r="I6" s="7">
        <v>719</v>
      </c>
      <c r="J6" s="8">
        <f t="shared" si="0"/>
        <v>-10</v>
      </c>
      <c r="K6" s="4" t="s">
        <v>216</v>
      </c>
      <c r="L6" s="4" t="s">
        <v>533</v>
      </c>
      <c r="M6" s="111"/>
    </row>
    <row r="7" spans="1:13" s="4" customFormat="1">
      <c r="A7" t="s">
        <v>525</v>
      </c>
      <c r="B7" s="58" t="s">
        <v>526</v>
      </c>
      <c r="C7" s="264">
        <v>709</v>
      </c>
      <c r="D7" s="58" t="s">
        <v>18</v>
      </c>
      <c r="E7"/>
      <c r="F7" t="s">
        <v>527</v>
      </c>
      <c r="G7" s="265" t="s">
        <v>365</v>
      </c>
      <c r="H7"/>
      <c r="I7" s="7">
        <v>749</v>
      </c>
      <c r="J7" s="8">
        <f t="shared" si="0"/>
        <v>-40</v>
      </c>
      <c r="K7" s="4" t="s">
        <v>166</v>
      </c>
      <c r="L7" s="4" t="s">
        <v>534</v>
      </c>
      <c r="M7"/>
    </row>
    <row r="8" spans="1:13" s="4" customFormat="1" outlineLevel="1">
      <c r="A8" t="s">
        <v>131</v>
      </c>
      <c r="B8" t="s">
        <v>133</v>
      </c>
      <c r="C8" s="261">
        <v>589</v>
      </c>
      <c r="D8" s="4" t="s">
        <v>18</v>
      </c>
      <c r="F8" t="s">
        <v>132</v>
      </c>
      <c r="G8" s="265" t="s">
        <v>134</v>
      </c>
      <c r="I8" s="7">
        <v>709</v>
      </c>
      <c r="J8" s="8">
        <f t="shared" si="0"/>
        <v>-120</v>
      </c>
      <c r="K8" s="4" t="s">
        <v>166</v>
      </c>
      <c r="L8" s="4" t="s">
        <v>533</v>
      </c>
      <c r="M8" s="111"/>
    </row>
    <row r="9" spans="1:13" s="4" customFormat="1" outlineLevel="1">
      <c r="A9" t="s">
        <v>135</v>
      </c>
      <c r="B9" t="s">
        <v>136</v>
      </c>
      <c r="C9" s="261">
        <v>709</v>
      </c>
      <c r="D9" s="4" t="s">
        <v>18</v>
      </c>
      <c r="F9" t="s">
        <v>137</v>
      </c>
      <c r="G9" s="265" t="s">
        <v>138</v>
      </c>
      <c r="H9" s="6"/>
      <c r="I9" s="7">
        <v>719</v>
      </c>
      <c r="J9" s="8">
        <f t="shared" si="0"/>
        <v>-10</v>
      </c>
      <c r="K9" s="4" t="s">
        <v>216</v>
      </c>
      <c r="L9" s="4" t="s">
        <v>533</v>
      </c>
      <c r="M9" s="111"/>
    </row>
    <row r="10" spans="1:13" s="4" customFormat="1" outlineLevel="1">
      <c r="A10" t="s">
        <v>139</v>
      </c>
      <c r="B10" t="s">
        <v>140</v>
      </c>
      <c r="C10" s="261">
        <v>469</v>
      </c>
      <c r="D10" s="4" t="s">
        <v>18</v>
      </c>
      <c r="F10" t="s">
        <v>142</v>
      </c>
      <c r="G10" s="265" t="s">
        <v>141</v>
      </c>
      <c r="H10" s="6"/>
      <c r="I10" s="7">
        <v>639</v>
      </c>
      <c r="J10" s="8">
        <f t="shared" si="0"/>
        <v>-170</v>
      </c>
      <c r="K10" s="4" t="s">
        <v>166</v>
      </c>
      <c r="L10" s="4" t="s">
        <v>533</v>
      </c>
      <c r="M10" s="111"/>
    </row>
    <row r="11" spans="1:13" s="4" customFormat="1" outlineLevel="1">
      <c r="A11" t="s">
        <v>143</v>
      </c>
      <c r="B11" t="s">
        <v>144</v>
      </c>
      <c r="C11" s="261">
        <v>849</v>
      </c>
      <c r="D11" s="4" t="s">
        <v>2</v>
      </c>
      <c r="F11" t="s">
        <v>145</v>
      </c>
      <c r="G11" s="6" t="s">
        <v>146</v>
      </c>
      <c r="H11" s="6"/>
      <c r="I11" s="7">
        <v>879</v>
      </c>
      <c r="J11" s="8">
        <f t="shared" si="0"/>
        <v>-30</v>
      </c>
      <c r="K11" s="4" t="s">
        <v>166</v>
      </c>
      <c r="L11" s="4" t="s">
        <v>533</v>
      </c>
      <c r="M11" s="111"/>
    </row>
    <row r="12" spans="1:13" s="4" customFormat="1" outlineLevel="1">
      <c r="A12" t="s">
        <v>147</v>
      </c>
      <c r="B12" t="s">
        <v>148</v>
      </c>
      <c r="C12" s="261">
        <v>592</v>
      </c>
      <c r="D12" s="4" t="s">
        <v>2</v>
      </c>
      <c r="F12" t="s">
        <v>142</v>
      </c>
      <c r="G12" s="265" t="s">
        <v>141</v>
      </c>
      <c r="H12" s="6"/>
      <c r="I12" s="7">
        <v>639</v>
      </c>
      <c r="J12" s="8">
        <f t="shared" si="0"/>
        <v>-47</v>
      </c>
      <c r="K12" s="4" t="s">
        <v>166</v>
      </c>
      <c r="L12" s="4" t="s">
        <v>533</v>
      </c>
      <c r="M12" s="111"/>
    </row>
    <row r="13" spans="1:13" s="4" customFormat="1" outlineLevel="1">
      <c r="A13" t="s">
        <v>152</v>
      </c>
      <c r="B13" s="4" t="s">
        <v>153</v>
      </c>
      <c r="C13" s="261">
        <v>639</v>
      </c>
      <c r="D13" s="4" t="s">
        <v>2</v>
      </c>
      <c r="F13" t="s">
        <v>132</v>
      </c>
      <c r="G13" s="265" t="s">
        <v>134</v>
      </c>
      <c r="H13" s="6"/>
      <c r="I13" s="7">
        <v>709</v>
      </c>
      <c r="J13" s="8">
        <f t="shared" si="0"/>
        <v>-70</v>
      </c>
      <c r="K13" s="4" t="s">
        <v>166</v>
      </c>
      <c r="L13" s="4" t="s">
        <v>533</v>
      </c>
      <c r="M13" s="111"/>
    </row>
    <row r="14" spans="1:13" s="4" customFormat="1" outlineLevel="1">
      <c r="A14" t="s">
        <v>154</v>
      </c>
      <c r="B14" t="s">
        <v>157</v>
      </c>
      <c r="C14" s="261">
        <v>839</v>
      </c>
      <c r="D14" s="4" t="s">
        <v>2</v>
      </c>
      <c r="F14" t="s">
        <v>155</v>
      </c>
      <c r="G14" s="265" t="s">
        <v>156</v>
      </c>
      <c r="H14" s="6"/>
      <c r="I14" s="7">
        <v>1039</v>
      </c>
      <c r="J14" s="8">
        <f t="shared" si="0"/>
        <v>-200</v>
      </c>
      <c r="K14" s="4" t="s">
        <v>166</v>
      </c>
      <c r="L14" s="4" t="s">
        <v>533</v>
      </c>
      <c r="M14" s="111"/>
    </row>
    <row r="15" spans="1:13" s="4" customFormat="1" outlineLevel="1">
      <c r="A15" t="s">
        <v>158</v>
      </c>
      <c r="B15" t="s">
        <v>159</v>
      </c>
      <c r="C15" s="261">
        <v>589</v>
      </c>
      <c r="D15" s="4" t="s">
        <v>2</v>
      </c>
      <c r="F15" t="s">
        <v>142</v>
      </c>
      <c r="G15" s="265" t="s">
        <v>141</v>
      </c>
      <c r="H15" s="6"/>
      <c r="I15" s="7">
        <v>639</v>
      </c>
      <c r="J15" s="8">
        <f t="shared" si="0"/>
        <v>-50</v>
      </c>
      <c r="K15" s="4" t="s">
        <v>166</v>
      </c>
      <c r="L15" s="4" t="s">
        <v>533</v>
      </c>
      <c r="M15" s="111"/>
    </row>
    <row r="16" spans="1:13" s="4" customFormat="1" outlineLevel="1">
      <c r="A16" t="s">
        <v>160</v>
      </c>
      <c r="B16" s="4" t="s">
        <v>161</v>
      </c>
      <c r="C16" s="261">
        <v>709</v>
      </c>
      <c r="D16" s="4" t="s">
        <v>1</v>
      </c>
      <c r="F16" t="s">
        <v>137</v>
      </c>
      <c r="G16" s="265" t="s">
        <v>138</v>
      </c>
      <c r="H16" s="6"/>
      <c r="I16" s="7">
        <v>719</v>
      </c>
      <c r="J16" s="8">
        <f t="shared" si="0"/>
        <v>-10</v>
      </c>
      <c r="K16" s="4" t="s">
        <v>216</v>
      </c>
      <c r="L16" s="4" t="s">
        <v>533</v>
      </c>
      <c r="M16" s="111"/>
    </row>
    <row r="17" spans="1:14" s="5" customFormat="1">
      <c r="A17" t="s">
        <v>122</v>
      </c>
      <c r="B17" s="4" t="s">
        <v>123</v>
      </c>
      <c r="C17" s="261">
        <v>589</v>
      </c>
      <c r="D17" s="4" t="s">
        <v>18</v>
      </c>
      <c r="E17" s="4"/>
      <c r="F17" t="s">
        <v>129</v>
      </c>
      <c r="G17" s="265" t="s">
        <v>130</v>
      </c>
      <c r="H17" s="6"/>
      <c r="I17" s="7">
        <v>599</v>
      </c>
      <c r="J17" s="8">
        <f t="shared" si="0"/>
        <v>-10</v>
      </c>
      <c r="K17" s="4" t="s">
        <v>166</v>
      </c>
      <c r="L17" s="4" t="s">
        <v>533</v>
      </c>
      <c r="M17" s="4"/>
    </row>
    <row r="18" spans="1:14" s="58" customFormat="1">
      <c r="A18" t="s">
        <v>162</v>
      </c>
      <c r="B18" s="4" t="s">
        <v>163</v>
      </c>
      <c r="C18" s="261">
        <v>589</v>
      </c>
      <c r="D18" s="4" t="s">
        <v>18</v>
      </c>
      <c r="E18" s="4"/>
      <c r="F18" t="s">
        <v>164</v>
      </c>
      <c r="G18" s="265" t="s">
        <v>165</v>
      </c>
      <c r="H18" s="6"/>
      <c r="I18" s="105">
        <v>599</v>
      </c>
      <c r="J18" s="8">
        <f t="shared" si="0"/>
        <v>-10</v>
      </c>
      <c r="K18" s="4" t="s">
        <v>166</v>
      </c>
      <c r="L18" s="4" t="s">
        <v>533</v>
      </c>
      <c r="M18" s="111"/>
    </row>
    <row r="19" spans="1:14" s="58" customFormat="1">
      <c r="A19" t="s">
        <v>193</v>
      </c>
      <c r="B19" s="4" t="s">
        <v>194</v>
      </c>
      <c r="C19" s="262">
        <v>649</v>
      </c>
      <c r="D19" s="4" t="s">
        <v>2</v>
      </c>
      <c r="E19" s="4"/>
      <c r="F19" t="s">
        <v>179</v>
      </c>
      <c r="G19" s="6" t="s">
        <v>180</v>
      </c>
      <c r="H19" s="6"/>
      <c r="I19" s="7">
        <v>479</v>
      </c>
      <c r="J19" s="8">
        <f t="shared" si="0"/>
        <v>170</v>
      </c>
      <c r="K19" s="4" t="s">
        <v>166</v>
      </c>
      <c r="L19" s="4" t="s">
        <v>533</v>
      </c>
      <c r="M19" s="111"/>
    </row>
    <row r="20" spans="1:14" s="4" customFormat="1">
      <c r="A20" t="s">
        <v>191</v>
      </c>
      <c r="B20" t="s">
        <v>188</v>
      </c>
      <c r="C20" s="262">
        <v>749</v>
      </c>
      <c r="D20" s="4" t="s">
        <v>2</v>
      </c>
      <c r="F20" t="s">
        <v>164</v>
      </c>
      <c r="G20" s="265" t="s">
        <v>165</v>
      </c>
      <c r="H20" s="6"/>
      <c r="I20" s="105">
        <v>599</v>
      </c>
      <c r="J20" s="8">
        <f t="shared" si="0"/>
        <v>150</v>
      </c>
      <c r="K20" s="4" t="s">
        <v>166</v>
      </c>
      <c r="L20" s="4" t="s">
        <v>533</v>
      </c>
      <c r="M20" s="111"/>
    </row>
    <row r="21" spans="1:14" s="4" customFormat="1">
      <c r="A21" t="s">
        <v>187</v>
      </c>
      <c r="B21" s="4" t="s">
        <v>188</v>
      </c>
      <c r="C21" s="262">
        <v>1229</v>
      </c>
      <c r="D21" s="4" t="s">
        <v>2</v>
      </c>
      <c r="F21" t="s">
        <v>189</v>
      </c>
      <c r="G21" t="s">
        <v>190</v>
      </c>
      <c r="H21" s="6"/>
      <c r="I21" s="7">
        <v>1229</v>
      </c>
      <c r="J21" s="8">
        <f t="shared" si="0"/>
        <v>0</v>
      </c>
      <c r="K21" s="4" t="s">
        <v>166</v>
      </c>
      <c r="L21" s="4" t="s">
        <v>533</v>
      </c>
      <c r="M21" s="111"/>
    </row>
    <row r="22" spans="1:14">
      <c r="A22" t="s">
        <v>183</v>
      </c>
      <c r="B22" t="s">
        <v>184</v>
      </c>
      <c r="C22" s="262">
        <v>929</v>
      </c>
      <c r="D22" s="4" t="s">
        <v>2</v>
      </c>
      <c r="E22" s="4"/>
      <c r="F22" t="s">
        <v>185</v>
      </c>
      <c r="G22" s="6" t="s">
        <v>186</v>
      </c>
      <c r="H22" s="6"/>
      <c r="I22" s="7">
        <v>929</v>
      </c>
      <c r="J22" s="8">
        <f t="shared" si="0"/>
        <v>0</v>
      </c>
      <c r="K22" s="4" t="s">
        <v>166</v>
      </c>
      <c r="L22" s="4" t="s">
        <v>533</v>
      </c>
      <c r="M22" s="111"/>
      <c r="N22" s="4"/>
    </row>
    <row r="23" spans="1:14">
      <c r="A23" t="s">
        <v>204</v>
      </c>
      <c r="B23" s="58" t="s">
        <v>205</v>
      </c>
      <c r="C23" s="263">
        <v>789</v>
      </c>
      <c r="D23" s="58" t="s">
        <v>2</v>
      </c>
      <c r="E23" s="58"/>
      <c r="F23" t="s">
        <v>206</v>
      </c>
      <c r="G23" s="6" t="s">
        <v>207</v>
      </c>
      <c r="H23" s="6"/>
      <c r="I23" s="7">
        <v>729</v>
      </c>
      <c r="J23" s="8">
        <f t="shared" si="0"/>
        <v>60</v>
      </c>
      <c r="K23" s="4" t="s">
        <v>166</v>
      </c>
      <c r="L23" s="4" t="s">
        <v>533</v>
      </c>
      <c r="M23" s="58"/>
    </row>
    <row r="24" spans="1:14">
      <c r="A24" t="s">
        <v>212</v>
      </c>
      <c r="B24" s="58" t="s">
        <v>213</v>
      </c>
      <c r="C24" s="263">
        <v>599</v>
      </c>
      <c r="D24" s="58" t="s">
        <v>2</v>
      </c>
      <c r="E24" s="58"/>
      <c r="F24" t="s">
        <v>214</v>
      </c>
      <c r="G24" s="267" t="s">
        <v>215</v>
      </c>
      <c r="H24" s="58"/>
      <c r="I24" s="7">
        <v>309</v>
      </c>
      <c r="J24" s="8">
        <f t="shared" si="0"/>
        <v>290</v>
      </c>
      <c r="K24" s="4" t="s">
        <v>166</v>
      </c>
      <c r="L24" s="4" t="s">
        <v>533</v>
      </c>
      <c r="M24" s="58"/>
    </row>
    <row r="25" spans="1:14">
      <c r="A25" t="s">
        <v>208</v>
      </c>
      <c r="B25" s="58" t="s">
        <v>209</v>
      </c>
      <c r="C25" s="263">
        <v>679</v>
      </c>
      <c r="D25" s="58" t="s">
        <v>1</v>
      </c>
      <c r="E25" s="58"/>
      <c r="F25" t="s">
        <v>210</v>
      </c>
      <c r="G25" s="6" t="s">
        <v>211</v>
      </c>
      <c r="H25" s="6"/>
      <c r="I25" s="7">
        <v>559</v>
      </c>
      <c r="J25" s="8">
        <f t="shared" si="0"/>
        <v>120</v>
      </c>
      <c r="K25" s="4" t="s">
        <v>166</v>
      </c>
      <c r="L25" s="4" t="s">
        <v>534</v>
      </c>
      <c r="M25" s="58"/>
    </row>
    <row r="26" spans="1:14">
      <c r="A26" t="s">
        <v>195</v>
      </c>
      <c r="B26" t="s">
        <v>196</v>
      </c>
      <c r="C26" s="261">
        <v>709</v>
      </c>
      <c r="D26" s="4" t="s">
        <v>1</v>
      </c>
      <c r="E26" s="4"/>
      <c r="F26" t="s">
        <v>171</v>
      </c>
      <c r="G26" s="265" t="s">
        <v>172</v>
      </c>
      <c r="H26" s="6"/>
      <c r="I26" s="8">
        <v>719</v>
      </c>
      <c r="J26" s="8">
        <f t="shared" si="0"/>
        <v>-10</v>
      </c>
      <c r="K26" s="4" t="s">
        <v>216</v>
      </c>
      <c r="L26" s="4" t="s">
        <v>533</v>
      </c>
      <c r="M26" s="4"/>
    </row>
    <row r="27" spans="1:14">
      <c r="A27" t="s">
        <v>197</v>
      </c>
      <c r="B27" s="4" t="s">
        <v>198</v>
      </c>
      <c r="C27" s="261">
        <v>709</v>
      </c>
      <c r="D27" s="4" t="s">
        <v>1</v>
      </c>
      <c r="E27" s="4"/>
      <c r="F27" t="s">
        <v>173</v>
      </c>
      <c r="G27" s="6" t="s">
        <v>174</v>
      </c>
      <c r="H27" s="6"/>
      <c r="I27" s="7">
        <v>719</v>
      </c>
      <c r="J27" s="8">
        <f t="shared" si="0"/>
        <v>-10</v>
      </c>
      <c r="K27" s="4" t="s">
        <v>217</v>
      </c>
      <c r="L27" s="4" t="s">
        <v>533</v>
      </c>
      <c r="M27" s="111"/>
    </row>
    <row r="28" spans="1:14">
      <c r="A28" t="s">
        <v>531</v>
      </c>
      <c r="B28" t="s">
        <v>532</v>
      </c>
      <c r="C28" s="264">
        <v>549</v>
      </c>
      <c r="D28" s="58" t="s">
        <v>1</v>
      </c>
      <c r="F28" t="s">
        <v>527</v>
      </c>
      <c r="G28" s="265" t="s">
        <v>365</v>
      </c>
      <c r="I28" s="7">
        <v>749</v>
      </c>
      <c r="J28" s="8">
        <f t="shared" si="0"/>
        <v>-200</v>
      </c>
      <c r="K28" s="4" t="s">
        <v>166</v>
      </c>
      <c r="L28" s="4" t="s">
        <v>534</v>
      </c>
    </row>
    <row r="29" spans="1:14">
      <c r="A29" t="s">
        <v>200</v>
      </c>
      <c r="B29" t="s">
        <v>202</v>
      </c>
      <c r="C29" s="261">
        <v>499</v>
      </c>
      <c r="D29" s="4" t="s">
        <v>199</v>
      </c>
      <c r="E29" s="4"/>
      <c r="F29" t="s">
        <v>179</v>
      </c>
      <c r="G29" s="6" t="s">
        <v>180</v>
      </c>
      <c r="H29" s="6"/>
      <c r="I29" s="7">
        <v>479</v>
      </c>
      <c r="J29" s="8">
        <f t="shared" si="0"/>
        <v>20</v>
      </c>
      <c r="K29" s="4" t="s">
        <v>166</v>
      </c>
      <c r="L29" s="4" t="s">
        <v>533</v>
      </c>
      <c r="M29" s="4"/>
    </row>
    <row r="30" spans="1:14">
      <c r="A30" t="s">
        <v>201</v>
      </c>
      <c r="B30" s="58" t="s">
        <v>203</v>
      </c>
      <c r="C30" s="263">
        <v>499</v>
      </c>
      <c r="D30" s="58" t="s">
        <v>199</v>
      </c>
      <c r="E30" s="58"/>
      <c r="F30" t="s">
        <v>181</v>
      </c>
      <c r="G30" s="6" t="s">
        <v>182</v>
      </c>
      <c r="H30" s="6"/>
      <c r="I30" s="7">
        <v>479</v>
      </c>
      <c r="J30" s="8">
        <f t="shared" si="0"/>
        <v>20</v>
      </c>
      <c r="K30" s="4" t="s">
        <v>166</v>
      </c>
      <c r="L30" s="4" t="s">
        <v>533</v>
      </c>
      <c r="M30" s="58"/>
    </row>
    <row r="31" spans="1:14">
      <c r="G31" s="265"/>
    </row>
    <row r="32" spans="1:14">
      <c r="G32" s="265"/>
    </row>
    <row r="33" spans="7:7">
      <c r="G33" s="265"/>
    </row>
    <row r="34" spans="7:7">
      <c r="G34" s="265"/>
    </row>
    <row r="35" spans="7:7">
      <c r="G35" s="265"/>
    </row>
    <row r="36" spans="7:7">
      <c r="G36" s="265"/>
    </row>
    <row r="37" spans="7:7">
      <c r="G37" s="265"/>
    </row>
    <row r="38" spans="7:7">
      <c r="G38" s="265"/>
    </row>
  </sheetData>
  <autoFilter ref="A1:M21" xr:uid="{6F73A421-70F3-45A0-ACF6-2AF9B30E460B}">
    <sortState xmlns:xlrd2="http://schemas.microsoft.com/office/spreadsheetml/2017/richdata2" ref="A2:M23">
      <sortCondition ref="D1:D21"/>
    </sortState>
  </autoFilter>
  <sortState xmlns:xlrd2="http://schemas.microsoft.com/office/spreadsheetml/2017/richdata2" ref="A2:M30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5"/>
  <sheetViews>
    <sheetView showGridLines="0" showRowColHeaders="0" zoomScaleNormal="100" workbookViewId="0">
      <selection activeCell="D3" sqref="D3"/>
    </sheetView>
  </sheetViews>
  <sheetFormatPr defaultRowHeight="15"/>
  <cols>
    <col min="1" max="1" width="2.7109375" style="75" customWidth="1"/>
    <col min="2" max="2" width="45.28515625" style="75" customWidth="1"/>
    <col min="3" max="3" width="1.42578125" style="75" customWidth="1"/>
    <col min="4" max="4" width="75.85546875" style="75" customWidth="1"/>
    <col min="5" max="5" width="2.7109375" style="75" customWidth="1"/>
    <col min="6" max="6" width="24.7109375" style="75" customWidth="1"/>
    <col min="7" max="7" width="2.7109375" style="75" customWidth="1"/>
    <col min="8" max="8" width="12" style="75" customWidth="1"/>
    <col min="9" max="16384" width="9.140625" style="75"/>
  </cols>
  <sheetData>
    <row r="1" spans="2:8">
      <c r="B1" s="74" t="s">
        <v>124</v>
      </c>
    </row>
    <row r="2" spans="2:8" ht="24" thickBot="1">
      <c r="B2" s="152" t="s">
        <v>103</v>
      </c>
      <c r="D2" s="76" t="s">
        <v>5</v>
      </c>
      <c r="F2" s="76" t="s">
        <v>218</v>
      </c>
      <c r="G2" s="76"/>
      <c r="H2" s="76" t="s">
        <v>192</v>
      </c>
    </row>
    <row r="3" spans="2:8" ht="16.5" customHeight="1" thickBot="1">
      <c r="B3" s="257" t="s">
        <v>4</v>
      </c>
      <c r="C3" s="77"/>
      <c r="D3" s="78" t="s">
        <v>158</v>
      </c>
      <c r="F3" s="119" t="str">
        <f>INDEX('Selector Data'!$B:$B,MATCH($D3,'Selector Data'!$A:$A,0))</f>
        <v>540-BBBB</v>
      </c>
      <c r="H3" s="79">
        <f>INDEX('Selector Data'!C:C,MATCH(D3,'Selector Data'!A:A,0))</f>
        <v>589</v>
      </c>
    </row>
    <row r="4" spans="2:8">
      <c r="B4" s="233" t="s">
        <v>80</v>
      </c>
      <c r="C4" s="77"/>
      <c r="D4" s="75" t="str">
        <f>IFERROR(INDEX('Selector Data'!D:D,MATCH(D3,'Selector Data'!A:A,0)),"Tryagain")</f>
        <v>Intel</v>
      </c>
    </row>
    <row r="5" spans="2:8">
      <c r="B5" s="233" t="s">
        <v>108</v>
      </c>
      <c r="C5" s="77"/>
      <c r="D5" s="75">
        <f>IFERROR(INDEX('Selector Data'!E:E,MATCH(D3,'Selector Data'!A:A,0)),"Tryagain")</f>
        <v>0</v>
      </c>
    </row>
    <row r="6" spans="2:8" ht="15.75" thickBot="1">
      <c r="B6" s="77"/>
      <c r="C6" s="77"/>
    </row>
    <row r="7" spans="2:8" ht="15.75" thickBot="1">
      <c r="B7" s="80" t="s">
        <v>125</v>
      </c>
      <c r="C7" s="81"/>
      <c r="D7" s="82" t="str">
        <f>INDEX('Selector Data'!$F:$F,MATCH($D3,'Selector Data'!$A:$A,0))</f>
        <v xml:space="preserve">QLogic FastLinQ 41264 Dual Port 10GbE SFP+ &amp; Dual Port 1GbE BASE-T, rNDC </v>
      </c>
      <c r="E7" s="83"/>
      <c r="F7" s="82" t="str">
        <f>INDEX('Selector Data'!$G:$G,MATCH($D3,'Selector Data'!$A:$A,0))</f>
        <v>555-BDYH</v>
      </c>
      <c r="G7" s="83"/>
      <c r="H7" s="84">
        <f>INDEX('Selector Data'!$I:$I,MATCH($D3,'Selector Data'!$A:$A,0))</f>
        <v>639</v>
      </c>
    </row>
    <row r="8" spans="2:8" ht="15.75" thickBot="1">
      <c r="B8" s="235" t="s">
        <v>108</v>
      </c>
      <c r="C8" s="77"/>
      <c r="D8" s="75">
        <f>INDEX('Selector Data'!$H:$H,MATCH($D3,'Selector Data'!$A:$A,0))</f>
        <v>0</v>
      </c>
    </row>
    <row r="9" spans="2:8" ht="34.5" customHeight="1" thickBot="1">
      <c r="B9" s="85" t="s">
        <v>126</v>
      </c>
      <c r="C9" s="86"/>
      <c r="D9" s="87" t="str">
        <f>INDEX('Selector Data'!$K:$K,MATCH($D3,'Selector Data'!$A:$A,0))</f>
        <v xml:space="preserve"> iWARP and RoCE v1, v2 RDMA</v>
      </c>
      <c r="G9" s="259" t="s">
        <v>3</v>
      </c>
      <c r="H9" s="160">
        <f>INDEX('Selector Data'!$J:$J,MATCH($D3,'Selector Data'!$A:$A,0))</f>
        <v>-50</v>
      </c>
    </row>
    <row r="10" spans="2:8">
      <c r="B10" s="90"/>
      <c r="C10" s="90"/>
      <c r="D10" s="91"/>
    </row>
    <row r="11" spans="2:8">
      <c r="B11" s="150" t="s">
        <v>94</v>
      </c>
      <c r="C11" s="90"/>
      <c r="D11" s="149" t="str">
        <f>INDEX('Selector Data'!$L:$L,MATCH($D3,'Selector Data'!$A:$A,0))</f>
        <v>FCoE and iSCI offloads capable</v>
      </c>
    </row>
    <row r="12" spans="2:8">
      <c r="B12" s="158" t="s">
        <v>100</v>
      </c>
      <c r="C12" s="159"/>
      <c r="D12" s="159">
        <f>INDEX('Selector Data'!$M:$M,MATCH($D3,'Selector Data'!$A:$A,0))</f>
        <v>0</v>
      </c>
    </row>
    <row r="13" spans="2:8" ht="15.75" thickBot="1"/>
    <row r="14" spans="2:8" ht="16.5" thickBot="1">
      <c r="B14" s="92" t="s">
        <v>6</v>
      </c>
      <c r="C14" s="92"/>
      <c r="D14" s="93" t="s">
        <v>7</v>
      </c>
      <c r="E14" s="94"/>
      <c r="F14" s="95"/>
    </row>
    <row r="15" spans="2:8" ht="15.75" thickBot="1">
      <c r="B15" s="96" t="s">
        <v>127</v>
      </c>
      <c r="C15" s="96" t="s">
        <v>17</v>
      </c>
      <c r="D15" s="362" t="s">
        <v>128</v>
      </c>
      <c r="E15" s="362"/>
      <c r="F15" s="363"/>
    </row>
    <row r="16" spans="2:8" ht="15.75" thickBot="1">
      <c r="B16" s="99" t="s">
        <v>81</v>
      </c>
      <c r="C16" s="99" t="s">
        <v>17</v>
      </c>
      <c r="D16" s="100" t="s">
        <v>8</v>
      </c>
      <c r="E16" s="100"/>
      <c r="F16" s="101"/>
    </row>
    <row r="17" spans="2:6" ht="15.75" thickBot="1">
      <c r="B17" s="96" t="s">
        <v>9</v>
      </c>
      <c r="C17" s="96" t="s">
        <v>17</v>
      </c>
      <c r="D17" s="97" t="s">
        <v>10</v>
      </c>
      <c r="E17" s="97"/>
      <c r="F17" s="98"/>
    </row>
    <row r="18" spans="2:6" ht="15.75" thickBot="1">
      <c r="B18" s="102" t="s">
        <v>11</v>
      </c>
      <c r="C18" s="102" t="s">
        <v>17</v>
      </c>
      <c r="D18" s="103" t="s">
        <v>12</v>
      </c>
      <c r="E18" s="103"/>
      <c r="F18" s="104"/>
    </row>
    <row r="19" spans="2:6" ht="15.75" thickBot="1">
      <c r="B19" s="96" t="s">
        <v>13</v>
      </c>
      <c r="C19" s="96" t="s">
        <v>17</v>
      </c>
      <c r="D19" s="97" t="s">
        <v>14</v>
      </c>
      <c r="E19" s="97"/>
      <c r="F19" s="98"/>
    </row>
    <row r="20" spans="2:6" ht="15.75" thickBot="1">
      <c r="B20" s="102" t="s">
        <v>15</v>
      </c>
      <c r="C20" s="102" t="s">
        <v>17</v>
      </c>
      <c r="D20" s="103" t="s">
        <v>16</v>
      </c>
      <c r="E20" s="103"/>
      <c r="F20" s="104"/>
    </row>
    <row r="21" spans="2:6" ht="31.5" customHeight="1" thickBot="1">
      <c r="B21" s="102" t="s">
        <v>93</v>
      </c>
      <c r="C21" s="102" t="s">
        <v>17</v>
      </c>
      <c r="D21" s="364" t="s">
        <v>78</v>
      </c>
      <c r="E21" s="364"/>
      <c r="F21" s="365"/>
    </row>
    <row r="22" spans="2:6" ht="31.5" customHeight="1" thickBot="1">
      <c r="B22" s="102" t="s">
        <v>77</v>
      </c>
      <c r="C22" s="102" t="s">
        <v>17</v>
      </c>
      <c r="D22" s="364" t="s">
        <v>79</v>
      </c>
      <c r="E22" s="364"/>
      <c r="F22" s="365"/>
    </row>
    <row r="24" spans="2:6">
      <c r="D24" s="120" t="s">
        <v>116</v>
      </c>
    </row>
    <row r="25" spans="2:6">
      <c r="D25" s="120"/>
    </row>
  </sheetData>
  <sheetProtection selectLockedCells="1"/>
  <mergeCells count="3">
    <mergeCell ref="D15:F15"/>
    <mergeCell ref="D21:F21"/>
    <mergeCell ref="D22:F22"/>
  </mergeCells>
  <hyperlinks>
    <hyperlink ref="D24" r:id="rId1" xr:uid="{E0C7739D-92AA-42FD-B763-27E628BDC28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'Selector Data'!$A$2:$A$30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9"/>
  <sheetViews>
    <sheetView showGridLines="0" showRowColHeaders="0" zoomScaleNormal="100" workbookViewId="0">
      <selection activeCell="D4" sqref="D4"/>
    </sheetView>
  </sheetViews>
  <sheetFormatPr defaultRowHeight="15"/>
  <cols>
    <col min="1" max="1" width="3.7109375" style="112" customWidth="1"/>
    <col min="2" max="2" width="46" style="112" customWidth="1"/>
    <col min="3" max="3" width="0.85546875" style="112" customWidth="1"/>
    <col min="4" max="4" width="32.85546875" style="112" customWidth="1"/>
    <col min="5" max="5" width="4.7109375" style="112" customWidth="1"/>
    <col min="6" max="6" width="63" style="112" customWidth="1"/>
    <col min="7" max="7" width="4.140625" style="112" customWidth="1"/>
    <col min="8" max="8" width="9.140625" style="112"/>
    <col min="9" max="9" width="14.85546875" style="112" customWidth="1"/>
    <col min="10" max="16384" width="9.140625" style="112"/>
  </cols>
  <sheetData>
    <row r="1" spans="2:9">
      <c r="B1" s="258" t="s">
        <v>119</v>
      </c>
    </row>
    <row r="2" spans="2:9">
      <c r="B2" s="74" t="str">
        <f>'Ethernet Selector Tool'!B1</f>
        <v>Nov 2019, v1</v>
      </c>
    </row>
    <row r="3" spans="2:9" ht="24" thickBot="1">
      <c r="B3" s="152" t="s">
        <v>103</v>
      </c>
      <c r="D3" s="76" t="s">
        <v>120</v>
      </c>
      <c r="E3" s="76" t="s">
        <v>149</v>
      </c>
      <c r="I3" s="76" t="s">
        <v>192</v>
      </c>
    </row>
    <row r="4" spans="2:9" ht="19.5" thickBot="1">
      <c r="B4" s="257" t="s">
        <v>19</v>
      </c>
      <c r="D4" s="361" t="s">
        <v>144</v>
      </c>
      <c r="E4" s="358" t="str">
        <f>IFERROR(INDEX('Selector Data'!A:A,MATCH('Adapter PN Cross Reference'!D4,'Selector Data'!B:B,0)),"Not a 10/20/25/50GbE Adapter")</f>
        <v xml:space="preserve">Intel X710 Quad Port 10GbE SFP+, rNDC </v>
      </c>
      <c r="F4" s="359"/>
      <c r="H4" s="76"/>
      <c r="I4" s="79">
        <f>INDEX('Selector Data'!C:C,MATCH(D4,'Selector Data'!B:B,0))</f>
        <v>849</v>
      </c>
    </row>
    <row r="5" spans="2:9">
      <c r="B5" s="234" t="s">
        <v>80</v>
      </c>
      <c r="C5" s="114"/>
      <c r="D5" s="115" t="str">
        <f>IFERROR(INDEX('Selector Data'!D:D,MATCH('Adapter PN Cross Reference'!D4,'Selector Data'!B:B,0)),"Tryagain")</f>
        <v>Intel</v>
      </c>
    </row>
    <row r="6" spans="2:9">
      <c r="B6" s="233" t="s">
        <v>108</v>
      </c>
      <c r="D6" s="112">
        <f>IFERROR(INDEX('Selector Data'!E:E,MATCH('Adapter PN Cross Reference'!D4,'Selector Data'!B:B,0)),"Tryagain")</f>
        <v>0</v>
      </c>
    </row>
    <row r="7" spans="2:9" ht="6.75" customHeight="1" thickBot="1"/>
    <row r="8" spans="2:9" ht="15.75" thickBot="1">
      <c r="B8" s="80" t="s">
        <v>125</v>
      </c>
      <c r="C8" s="116"/>
      <c r="D8" s="161" t="str">
        <f>IFERROR(INDEX('Selector Data'!G:G,MATCH('Adapter PN Cross Reference'!D4,'Selector Data'!B:B,0)),"")</f>
        <v>555-BDXY</v>
      </c>
      <c r="E8" s="360" t="str">
        <f>IFERROR(INDEX('Selector Data'!F:F,MATCH('Adapter PN Cross Reference'!D8,'Selector Data'!G:G,0)), "No Marvell/Dell substitute available")</f>
        <v xml:space="preserve">QLogic FastLinQ 41164 Quad Port 10GbE SFP+, rNDC </v>
      </c>
      <c r="F8" s="161"/>
      <c r="I8" s="79">
        <f>IFERROR(INDEX('Selector Data'!I:I,MATCH('Adapter PN Cross Reference'!D4,'Selector Data'!B:B,0)), "")</f>
        <v>879</v>
      </c>
    </row>
    <row r="9" spans="2:9" ht="15" customHeight="1">
      <c r="B9" s="235" t="s">
        <v>108</v>
      </c>
      <c r="D9" s="112">
        <f>INDEX('Selector Data'!$H:$H,MATCH($D4,'Selector Data'!$B:$B,0))</f>
        <v>0</v>
      </c>
      <c r="H9" s="83"/>
    </row>
    <row r="10" spans="2:9" ht="15" customHeight="1" thickBot="1">
      <c r="B10" s="113"/>
      <c r="H10" s="83"/>
    </row>
    <row r="11" spans="2:9" ht="42.75" customHeight="1" thickBot="1">
      <c r="B11" s="85" t="s">
        <v>126</v>
      </c>
      <c r="C11" s="126"/>
      <c r="D11" s="368" t="str">
        <f>IFERROR(INDEX('Selector Data'!K:K,MATCH('Adapter PN Cross Reference'!D4,'Selector Data'!B:B,0)), "")</f>
        <v xml:space="preserve"> iWARP and RoCE v1, v2 RDMA</v>
      </c>
      <c r="E11" s="369"/>
      <c r="F11" s="370"/>
      <c r="H11" s="88" t="s">
        <v>3</v>
      </c>
      <c r="I11" s="89">
        <f>IFERROR(INDEX('Selector Data'!J:J,MATCH('Adapter PN Cross Reference'!D4,'Selector Data'!B:B,0)), "")</f>
        <v>-30</v>
      </c>
    </row>
    <row r="13" spans="2:9" ht="23.25">
      <c r="B13" s="150" t="s">
        <v>95</v>
      </c>
      <c r="C13" s="124"/>
      <c r="D13" s="151" t="str">
        <f>IFERROR(INDEX('Selector Data'!L:L,MATCH('Adapter PN Cross Reference'!D4,'Selector Data'!B:B,0)), "")</f>
        <v>FCoE and iSCI offloads capable</v>
      </c>
      <c r="E13" s="125"/>
      <c r="F13" s="125"/>
    </row>
    <row r="16" spans="2:9" ht="15.75" thickBot="1"/>
    <row r="17" spans="2:6" ht="15.75" thickBot="1">
      <c r="B17" s="117" t="s">
        <v>6</v>
      </c>
      <c r="C17" s="117"/>
      <c r="D17" s="118" t="s">
        <v>7</v>
      </c>
      <c r="E17" s="94"/>
      <c r="F17" s="95"/>
    </row>
    <row r="18" spans="2:6" ht="45.75" customHeight="1" thickBot="1">
      <c r="B18" s="96" t="s">
        <v>151</v>
      </c>
      <c r="C18" s="96" t="s">
        <v>17</v>
      </c>
      <c r="D18" s="366" t="s">
        <v>128</v>
      </c>
      <c r="E18" s="366"/>
      <c r="F18" s="367"/>
    </row>
    <row r="19" spans="2:6" ht="15.75" thickBot="1">
      <c r="B19" s="99" t="s">
        <v>81</v>
      </c>
      <c r="C19" s="99" t="s">
        <v>17</v>
      </c>
      <c r="D19" s="366" t="s">
        <v>8</v>
      </c>
      <c r="E19" s="366"/>
      <c r="F19" s="367"/>
    </row>
    <row r="20" spans="2:6" ht="15.75" thickBot="1">
      <c r="B20" s="96" t="s">
        <v>9</v>
      </c>
      <c r="C20" s="96" t="s">
        <v>17</v>
      </c>
      <c r="D20" s="366" t="s">
        <v>10</v>
      </c>
      <c r="E20" s="366"/>
      <c r="F20" s="367"/>
    </row>
    <row r="21" spans="2:6" ht="15.75" thickBot="1">
      <c r="B21" s="102" t="s">
        <v>11</v>
      </c>
      <c r="C21" s="102" t="s">
        <v>17</v>
      </c>
      <c r="D21" s="366" t="s">
        <v>12</v>
      </c>
      <c r="E21" s="366"/>
      <c r="F21" s="367"/>
    </row>
    <row r="22" spans="2:6" ht="15.75" thickBot="1">
      <c r="B22" s="96" t="s">
        <v>13</v>
      </c>
      <c r="C22" s="96" t="s">
        <v>17</v>
      </c>
      <c r="D22" s="366" t="s">
        <v>14</v>
      </c>
      <c r="E22" s="366"/>
      <c r="F22" s="367"/>
    </row>
    <row r="23" spans="2:6" ht="15.75" thickBot="1">
      <c r="B23" s="102" t="s">
        <v>15</v>
      </c>
      <c r="C23" s="102" t="s">
        <v>17</v>
      </c>
      <c r="D23" s="366" t="s">
        <v>16</v>
      </c>
      <c r="E23" s="366"/>
      <c r="F23" s="367"/>
    </row>
    <row r="24" spans="2:6" ht="30.95" customHeight="1" thickBot="1">
      <c r="B24" s="102" t="s">
        <v>76</v>
      </c>
      <c r="C24" s="102" t="s">
        <v>17</v>
      </c>
      <c r="D24" s="366" t="s">
        <v>78</v>
      </c>
      <c r="E24" s="366"/>
      <c r="F24" s="367"/>
    </row>
    <row r="25" spans="2:6" ht="30.95" customHeight="1" thickBot="1">
      <c r="B25" s="102" t="s">
        <v>77</v>
      </c>
      <c r="C25" s="102" t="s">
        <v>17</v>
      </c>
      <c r="D25" s="366" t="s">
        <v>79</v>
      </c>
      <c r="E25" s="366"/>
      <c r="F25" s="367"/>
    </row>
    <row r="27" spans="2:6">
      <c r="D27" s="120" t="s">
        <v>150</v>
      </c>
    </row>
    <row r="28" spans="2:6">
      <c r="D28" s="120"/>
    </row>
    <row r="29" spans="2:6">
      <c r="D29" s="120"/>
    </row>
  </sheetData>
  <sheetProtection algorithmName="SHA-512" hashValue="/s4DwK9prnPcM6p2C/X/XRL5P6StNlRcTao4vLK5qASEvZ7FgvMAkpRIwyw0oK781WSmLnUgiQwq2DVllqcSIA==" saltValue="sHn3/QdKWJjVT3pN0T1xlw==" spinCount="100000" sheet="1" selectLockedCells="1"/>
  <mergeCells count="9">
    <mergeCell ref="D22:F22"/>
    <mergeCell ref="D23:F23"/>
    <mergeCell ref="D24:F24"/>
    <mergeCell ref="D25:F25"/>
    <mergeCell ref="D11:F11"/>
    <mergeCell ref="D19:F19"/>
    <mergeCell ref="D20:F20"/>
    <mergeCell ref="D21:F21"/>
    <mergeCell ref="D18:F18"/>
  </mergeCells>
  <hyperlinks>
    <hyperlink ref="D27" r:id="rId1" display="www.marvell.com/hpe" xr:uid="{3375CFE9-26E2-4291-8580-1D47912D5DB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191E-1EBE-474C-AB31-F1C0252DB40A}">
  <sheetPr>
    <pageSetUpPr fitToPage="1"/>
  </sheetPr>
  <dimension ref="A1:K74"/>
  <sheetViews>
    <sheetView tabSelected="1" zoomScale="90" zoomScaleNormal="90" workbookViewId="0">
      <pane ySplit="2" topLeftCell="A3" activePane="bottomLeft" state="frozen"/>
      <selection pane="bottomLeft" activeCell="G7" sqref="G7"/>
    </sheetView>
  </sheetViews>
  <sheetFormatPr defaultColWidth="8.7109375" defaultRowHeight="15"/>
  <cols>
    <col min="1" max="1" width="8.5703125" customWidth="1"/>
    <col min="2" max="2" width="47.5703125" bestFit="1" customWidth="1"/>
    <col min="3" max="3" width="18.5703125" bestFit="1" customWidth="1"/>
    <col min="4" max="4" width="20.28515625" bestFit="1" customWidth="1"/>
    <col min="5" max="5" width="21.85546875" bestFit="1" customWidth="1"/>
    <col min="6" max="6" width="17.85546875" customWidth="1"/>
    <col min="7" max="7" width="15.42578125" customWidth="1"/>
    <col min="8" max="8" width="63.28515625" customWidth="1"/>
    <col min="9" max="9" width="15.85546875" bestFit="1" customWidth="1"/>
  </cols>
  <sheetData>
    <row r="1" spans="1:9" ht="15.75" thickBot="1">
      <c r="A1" s="268" t="s">
        <v>219</v>
      </c>
      <c r="B1" s="269">
        <f ca="1">TODAY()</f>
        <v>43812</v>
      </c>
    </row>
    <row r="2" spans="1:9" s="274" customFormat="1" ht="16.5" thickBot="1">
      <c r="A2" s="270"/>
      <c r="B2" s="270" t="s">
        <v>220</v>
      </c>
      <c r="C2" s="270" t="s">
        <v>221</v>
      </c>
      <c r="D2" s="270" t="s">
        <v>222</v>
      </c>
      <c r="E2" s="270" t="s">
        <v>223</v>
      </c>
      <c r="F2" s="270" t="s">
        <v>224</v>
      </c>
      <c r="G2" s="271" t="s">
        <v>225</v>
      </c>
      <c r="H2" s="273" t="s">
        <v>226</v>
      </c>
      <c r="I2" s="272" t="s">
        <v>227</v>
      </c>
    </row>
    <row r="3" spans="1:9" s="266" customFormat="1" ht="15" customHeight="1">
      <c r="A3" s="380" t="s">
        <v>51</v>
      </c>
      <c r="B3" s="275" t="s">
        <v>228</v>
      </c>
      <c r="C3" s="275" t="s">
        <v>229</v>
      </c>
      <c r="D3" s="275" t="s">
        <v>230</v>
      </c>
      <c r="E3" s="276" t="s">
        <v>231</v>
      </c>
      <c r="F3" s="277" t="s">
        <v>232</v>
      </c>
      <c r="G3" s="278" t="s">
        <v>233</v>
      </c>
      <c r="H3" s="279" t="s">
        <v>234</v>
      </c>
    </row>
    <row r="4" spans="1:9" s="266" customFormat="1">
      <c r="A4" s="381"/>
      <c r="B4" s="280" t="s">
        <v>235</v>
      </c>
      <c r="C4" s="280" t="s">
        <v>236</v>
      </c>
      <c r="D4" s="280" t="s">
        <v>237</v>
      </c>
      <c r="E4" s="281" t="s">
        <v>231</v>
      </c>
      <c r="F4" s="282" t="s">
        <v>238</v>
      </c>
      <c r="G4" s="283" t="s">
        <v>239</v>
      </c>
      <c r="H4" s="284" t="s">
        <v>234</v>
      </c>
    </row>
    <row r="5" spans="1:9" s="266" customFormat="1" ht="45">
      <c r="A5" s="381"/>
      <c r="B5" s="283" t="s">
        <v>240</v>
      </c>
      <c r="C5" s="280" t="s">
        <v>241</v>
      </c>
      <c r="D5" s="283" t="s">
        <v>242</v>
      </c>
      <c r="E5" s="285" t="s">
        <v>243</v>
      </c>
      <c r="F5" s="283" t="s">
        <v>232</v>
      </c>
      <c r="G5" s="283" t="s">
        <v>244</v>
      </c>
      <c r="H5" s="286" t="s">
        <v>245</v>
      </c>
    </row>
    <row r="6" spans="1:9" ht="45">
      <c r="A6" s="381"/>
      <c r="B6" s="287" t="s">
        <v>246</v>
      </c>
      <c r="C6" s="287" t="s">
        <v>247</v>
      </c>
      <c r="D6" s="287" t="s">
        <v>248</v>
      </c>
      <c r="E6" s="288" t="s">
        <v>243</v>
      </c>
      <c r="F6" s="289" t="s">
        <v>238</v>
      </c>
      <c r="G6" s="290" t="s">
        <v>249</v>
      </c>
      <c r="H6" s="291" t="s">
        <v>245</v>
      </c>
    </row>
    <row r="7" spans="1:9" ht="15.75" thickBot="1">
      <c r="A7" s="382"/>
      <c r="B7" s="292" t="s">
        <v>250</v>
      </c>
      <c r="C7" s="292" t="s">
        <v>251</v>
      </c>
      <c r="D7" s="292" t="s">
        <v>252</v>
      </c>
      <c r="E7" s="293">
        <v>2</v>
      </c>
      <c r="F7" s="294" t="s">
        <v>253</v>
      </c>
      <c r="G7" s="295" t="s">
        <v>254</v>
      </c>
      <c r="H7" s="297" t="s">
        <v>255</v>
      </c>
    </row>
    <row r="8" spans="1:9" ht="45">
      <c r="A8" s="383" t="s">
        <v>256</v>
      </c>
      <c r="B8" s="275" t="s">
        <v>257</v>
      </c>
      <c r="C8" s="275" t="s">
        <v>258</v>
      </c>
      <c r="D8" s="275" t="s">
        <v>259</v>
      </c>
      <c r="E8" s="276" t="s">
        <v>231</v>
      </c>
      <c r="F8" s="277" t="s">
        <v>232</v>
      </c>
      <c r="G8" s="278" t="s">
        <v>260</v>
      </c>
      <c r="H8" s="299" t="s">
        <v>261</v>
      </c>
    </row>
    <row r="9" spans="1:9" ht="45">
      <c r="A9" s="384"/>
      <c r="B9" s="280" t="s">
        <v>262</v>
      </c>
      <c r="C9" s="280" t="s">
        <v>263</v>
      </c>
      <c r="D9" s="280" t="s">
        <v>264</v>
      </c>
      <c r="E9" s="281" t="s">
        <v>231</v>
      </c>
      <c r="F9" s="282" t="s">
        <v>238</v>
      </c>
      <c r="G9" s="283" t="s">
        <v>265</v>
      </c>
      <c r="H9" s="301" t="s">
        <v>266</v>
      </c>
    </row>
    <row r="10" spans="1:9" ht="45">
      <c r="A10" s="384"/>
      <c r="B10" s="280" t="s">
        <v>267</v>
      </c>
      <c r="C10" s="280" t="s">
        <v>268</v>
      </c>
      <c r="D10" s="280" t="s">
        <v>269</v>
      </c>
      <c r="E10" s="281" t="s">
        <v>243</v>
      </c>
      <c r="F10" s="282" t="s">
        <v>232</v>
      </c>
      <c r="G10" s="283" t="s">
        <v>270</v>
      </c>
      <c r="H10" s="301" t="s">
        <v>261</v>
      </c>
    </row>
    <row r="11" spans="1:9" ht="45">
      <c r="A11" s="384"/>
      <c r="B11" s="287" t="s">
        <v>271</v>
      </c>
      <c r="C11" s="287" t="s">
        <v>272</v>
      </c>
      <c r="D11" s="287" t="s">
        <v>273</v>
      </c>
      <c r="E11" s="288" t="s">
        <v>243</v>
      </c>
      <c r="F11" s="289" t="s">
        <v>238</v>
      </c>
      <c r="G11" s="290" t="s">
        <v>274</v>
      </c>
      <c r="H11" s="291" t="s">
        <v>266</v>
      </c>
    </row>
    <row r="12" spans="1:9" ht="15.75" thickBot="1">
      <c r="A12" s="385"/>
      <c r="B12" s="292" t="s">
        <v>275</v>
      </c>
      <c r="C12" s="292" t="s">
        <v>276</v>
      </c>
      <c r="D12" s="292" t="s">
        <v>277</v>
      </c>
      <c r="E12" s="293">
        <v>2</v>
      </c>
      <c r="F12" s="294" t="s">
        <v>253</v>
      </c>
      <c r="G12" s="295" t="s">
        <v>278</v>
      </c>
      <c r="H12" s="297" t="s">
        <v>255</v>
      </c>
    </row>
    <row r="13" spans="1:9">
      <c r="A13" s="386" t="s">
        <v>279</v>
      </c>
      <c r="B13" s="275" t="s">
        <v>280</v>
      </c>
      <c r="C13" s="302" t="s">
        <v>281</v>
      </c>
      <c r="D13" s="302" t="s">
        <v>282</v>
      </c>
      <c r="E13" s="303" t="s">
        <v>231</v>
      </c>
      <c r="F13" s="277" t="s">
        <v>232</v>
      </c>
      <c r="G13" s="278" t="s">
        <v>283</v>
      </c>
      <c r="H13" s="279" t="s">
        <v>284</v>
      </c>
    </row>
    <row r="14" spans="1:9">
      <c r="A14" s="387"/>
      <c r="B14" s="282" t="s">
        <v>285</v>
      </c>
      <c r="C14" s="304" t="s">
        <v>286</v>
      </c>
      <c r="D14" s="304" t="s">
        <v>287</v>
      </c>
      <c r="E14" s="305" t="s">
        <v>231</v>
      </c>
      <c r="F14" s="282" t="s">
        <v>238</v>
      </c>
      <c r="G14" s="283" t="s">
        <v>288</v>
      </c>
      <c r="H14" s="297" t="s">
        <v>284</v>
      </c>
    </row>
    <row r="15" spans="1:9">
      <c r="A15" s="387"/>
      <c r="B15" s="282" t="s">
        <v>289</v>
      </c>
      <c r="C15" s="304" t="s">
        <v>290</v>
      </c>
      <c r="D15" s="304" t="s">
        <v>291</v>
      </c>
      <c r="E15" s="305" t="s">
        <v>243</v>
      </c>
      <c r="F15" s="282" t="s">
        <v>232</v>
      </c>
      <c r="G15" s="283" t="s">
        <v>292</v>
      </c>
      <c r="H15" s="297" t="s">
        <v>293</v>
      </c>
    </row>
    <row r="16" spans="1:9">
      <c r="A16" s="387"/>
      <c r="B16" s="282" t="s">
        <v>294</v>
      </c>
      <c r="C16" s="304" t="s">
        <v>295</v>
      </c>
      <c r="D16" s="304" t="s">
        <v>296</v>
      </c>
      <c r="E16" s="305" t="s">
        <v>243</v>
      </c>
      <c r="F16" s="282" t="s">
        <v>238</v>
      </c>
      <c r="G16" s="283" t="s">
        <v>297</v>
      </c>
      <c r="H16" s="297" t="s">
        <v>293</v>
      </c>
    </row>
    <row r="17" spans="1:9" ht="15.75" thickBot="1">
      <c r="A17" s="388"/>
      <c r="B17" s="294" t="s">
        <v>298</v>
      </c>
      <c r="C17" s="306" t="s">
        <v>299</v>
      </c>
      <c r="D17" s="306" t="s">
        <v>300</v>
      </c>
      <c r="E17" s="293">
        <v>2</v>
      </c>
      <c r="F17" s="294" t="s">
        <v>301</v>
      </c>
      <c r="G17" s="307" t="s">
        <v>302</v>
      </c>
      <c r="H17" s="308" t="s">
        <v>303</v>
      </c>
    </row>
    <row r="18" spans="1:9" ht="30">
      <c r="A18" s="389" t="s">
        <v>49</v>
      </c>
      <c r="B18" s="277" t="s">
        <v>304</v>
      </c>
      <c r="C18" s="309" t="s">
        <v>305</v>
      </c>
      <c r="D18" s="309" t="s">
        <v>306</v>
      </c>
      <c r="E18" s="303">
        <v>1</v>
      </c>
      <c r="F18" s="277" t="s">
        <v>307</v>
      </c>
      <c r="G18" s="278" t="s">
        <v>308</v>
      </c>
      <c r="H18" s="310" t="s">
        <v>309</v>
      </c>
    </row>
    <row r="19" spans="1:9" ht="30">
      <c r="A19" s="390"/>
      <c r="B19" s="282" t="s">
        <v>310</v>
      </c>
      <c r="C19" s="304" t="s">
        <v>311</v>
      </c>
      <c r="D19" s="304" t="s">
        <v>312</v>
      </c>
      <c r="E19" s="305">
        <v>1</v>
      </c>
      <c r="F19" s="282" t="s">
        <v>238</v>
      </c>
      <c r="G19" t="s">
        <v>313</v>
      </c>
      <c r="H19" s="311" t="s">
        <v>309</v>
      </c>
    </row>
    <row r="20" spans="1:9" ht="30">
      <c r="A20" s="390"/>
      <c r="B20" s="282" t="s">
        <v>314</v>
      </c>
      <c r="C20" s="304" t="s">
        <v>315</v>
      </c>
      <c r="D20" s="304" t="s">
        <v>316</v>
      </c>
      <c r="E20" s="305">
        <v>2</v>
      </c>
      <c r="F20" s="282" t="s">
        <v>307</v>
      </c>
      <c r="G20" s="283" t="s">
        <v>317</v>
      </c>
      <c r="H20" s="311" t="s">
        <v>318</v>
      </c>
    </row>
    <row r="21" spans="1:9" ht="30">
      <c r="A21" s="390"/>
      <c r="B21" s="282" t="s">
        <v>319</v>
      </c>
      <c r="C21" s="304" t="s">
        <v>320</v>
      </c>
      <c r="D21" s="304" t="s">
        <v>321</v>
      </c>
      <c r="E21" s="305">
        <v>2</v>
      </c>
      <c r="F21" s="282" t="s">
        <v>238</v>
      </c>
      <c r="G21" s="283" t="s">
        <v>322</v>
      </c>
      <c r="H21" s="311" t="s">
        <v>318</v>
      </c>
    </row>
    <row r="22" spans="1:9">
      <c r="A22" s="390"/>
      <c r="B22" s="282" t="s">
        <v>323</v>
      </c>
      <c r="C22" s="304" t="s">
        <v>299</v>
      </c>
      <c r="D22" s="304" t="s">
        <v>324</v>
      </c>
      <c r="E22" s="305">
        <v>2</v>
      </c>
      <c r="F22" s="282" t="s">
        <v>325</v>
      </c>
      <c r="G22" s="283" t="s">
        <v>326</v>
      </c>
      <c r="H22" s="297" t="s">
        <v>327</v>
      </c>
    </row>
    <row r="23" spans="1:9" ht="15.75" thickBot="1">
      <c r="A23" s="391"/>
      <c r="B23" s="294" t="s">
        <v>328</v>
      </c>
      <c r="C23" s="294" t="s">
        <v>329</v>
      </c>
      <c r="D23" s="294"/>
      <c r="E23" s="294"/>
      <c r="F23" s="294" t="s">
        <v>330</v>
      </c>
      <c r="G23" s="295" t="s">
        <v>331</v>
      </c>
      <c r="H23" s="308" t="s">
        <v>332</v>
      </c>
    </row>
    <row r="24" spans="1:9" ht="30">
      <c r="A24" s="392" t="s">
        <v>333</v>
      </c>
      <c r="B24" s="312" t="s">
        <v>334</v>
      </c>
      <c r="C24" s="312" t="s">
        <v>335</v>
      </c>
      <c r="D24" s="312" t="s">
        <v>336</v>
      </c>
      <c r="E24" s="312" t="s">
        <v>337</v>
      </c>
      <c r="F24" s="312" t="s">
        <v>307</v>
      </c>
      <c r="G24" s="313" t="s">
        <v>338</v>
      </c>
      <c r="H24" s="314" t="s">
        <v>339</v>
      </c>
    </row>
    <row r="25" spans="1:9" ht="30">
      <c r="A25" s="392"/>
      <c r="B25" s="282" t="s">
        <v>340</v>
      </c>
      <c r="C25" s="282" t="s">
        <v>341</v>
      </c>
      <c r="D25" s="282" t="s">
        <v>342</v>
      </c>
      <c r="E25" s="282" t="s">
        <v>337</v>
      </c>
      <c r="F25" s="289" t="s">
        <v>238</v>
      </c>
      <c r="G25" s="283" t="s">
        <v>343</v>
      </c>
      <c r="H25" s="311" t="s">
        <v>339</v>
      </c>
    </row>
    <row r="26" spans="1:9">
      <c r="A26" s="392"/>
      <c r="B26" s="282" t="s">
        <v>344</v>
      </c>
      <c r="C26" s="315" t="s">
        <v>207</v>
      </c>
      <c r="D26" s="304" t="s">
        <v>345</v>
      </c>
      <c r="E26" s="304" t="s">
        <v>346</v>
      </c>
      <c r="F26" s="304" t="s">
        <v>253</v>
      </c>
      <c r="G26" s="300" t="s">
        <v>347</v>
      </c>
      <c r="H26" s="316" t="s">
        <v>348</v>
      </c>
    </row>
    <row r="27" spans="1:9">
      <c r="A27" s="392"/>
      <c r="B27" s="282" t="s">
        <v>349</v>
      </c>
      <c r="C27" s="315" t="s">
        <v>211</v>
      </c>
      <c r="D27" s="304" t="s">
        <v>350</v>
      </c>
      <c r="E27" s="304" t="s">
        <v>346</v>
      </c>
      <c r="F27" s="304" t="s">
        <v>253</v>
      </c>
      <c r="G27" s="300" t="s">
        <v>351</v>
      </c>
      <c r="H27" s="316" t="s">
        <v>348</v>
      </c>
      <c r="I27" s="317" t="s">
        <v>352</v>
      </c>
    </row>
    <row r="28" spans="1:9">
      <c r="A28" s="392"/>
      <c r="B28" s="318" t="s">
        <v>353</v>
      </c>
      <c r="C28" s="319" t="s">
        <v>354</v>
      </c>
      <c r="D28" s="320" t="s">
        <v>355</v>
      </c>
      <c r="E28" s="321" t="s">
        <v>337</v>
      </c>
      <c r="F28" s="322" t="s">
        <v>356</v>
      </c>
      <c r="G28" s="323" t="s">
        <v>357</v>
      </c>
      <c r="H28" s="324" t="s">
        <v>358</v>
      </c>
      <c r="I28" s="317" t="s">
        <v>352</v>
      </c>
    </row>
    <row r="29" spans="1:9">
      <c r="A29" s="392"/>
      <c r="B29" s="319" t="s">
        <v>359</v>
      </c>
      <c r="C29" s="325" t="s">
        <v>360</v>
      </c>
      <c r="D29" s="320" t="s">
        <v>361</v>
      </c>
      <c r="E29" s="322" t="s">
        <v>337</v>
      </c>
      <c r="F29" s="320" t="s">
        <v>362</v>
      </c>
      <c r="G29" s="326" t="s">
        <v>363</v>
      </c>
      <c r="H29" s="324" t="s">
        <v>358</v>
      </c>
      <c r="I29" s="317" t="s">
        <v>352</v>
      </c>
    </row>
    <row r="30" spans="1:9" ht="15.75" thickBot="1">
      <c r="A30" s="393"/>
      <c r="B30" s="327" t="s">
        <v>364</v>
      </c>
      <c r="C30" s="328" t="s">
        <v>365</v>
      </c>
      <c r="D30" s="328" t="s">
        <v>366</v>
      </c>
      <c r="E30" s="329" t="s">
        <v>337</v>
      </c>
      <c r="F30" s="328" t="s">
        <v>367</v>
      </c>
      <c r="G30" s="330" t="s">
        <v>368</v>
      </c>
      <c r="H30" s="330" t="s">
        <v>369</v>
      </c>
      <c r="I30" s="317" t="s">
        <v>352</v>
      </c>
    </row>
    <row r="31" spans="1:9" ht="30">
      <c r="A31" s="394" t="s">
        <v>370</v>
      </c>
      <c r="B31" s="312" t="s">
        <v>371</v>
      </c>
      <c r="C31" s="312" t="s">
        <v>372</v>
      </c>
      <c r="D31" s="312" t="s">
        <v>373</v>
      </c>
      <c r="E31" s="282" t="s">
        <v>374</v>
      </c>
      <c r="F31" s="312" t="s">
        <v>307</v>
      </c>
      <c r="G31" s="313" t="s">
        <v>375</v>
      </c>
      <c r="H31" s="314" t="s">
        <v>376</v>
      </c>
    </row>
    <row r="32" spans="1:9" ht="30">
      <c r="A32" s="394"/>
      <c r="B32" s="282" t="s">
        <v>377</v>
      </c>
      <c r="C32" s="282" t="s">
        <v>378</v>
      </c>
      <c r="D32" s="282" t="s">
        <v>379</v>
      </c>
      <c r="E32" s="282" t="s">
        <v>374</v>
      </c>
      <c r="F32" s="282" t="s">
        <v>238</v>
      </c>
      <c r="G32" s="300" t="s">
        <v>380</v>
      </c>
      <c r="H32" s="311" t="s">
        <v>381</v>
      </c>
    </row>
    <row r="33" spans="1:9" ht="30">
      <c r="A33" s="394"/>
      <c r="B33" s="300" t="s">
        <v>382</v>
      </c>
      <c r="C33" s="300" t="s">
        <v>383</v>
      </c>
      <c r="D33" s="300" t="s">
        <v>384</v>
      </c>
      <c r="E33" s="312" t="s">
        <v>385</v>
      </c>
      <c r="F33" s="300" t="s">
        <v>307</v>
      </c>
      <c r="G33" s="300" t="s">
        <v>386</v>
      </c>
      <c r="H33" s="314" t="s">
        <v>376</v>
      </c>
    </row>
    <row r="34" spans="1:9" ht="30">
      <c r="A34" s="394"/>
      <c r="B34" s="282" t="s">
        <v>387</v>
      </c>
      <c r="C34" s="282" t="s">
        <v>388</v>
      </c>
      <c r="D34" s="282" t="s">
        <v>389</v>
      </c>
      <c r="E34" s="282" t="s">
        <v>385</v>
      </c>
      <c r="F34" s="282" t="s">
        <v>238</v>
      </c>
      <c r="G34" s="300" t="s">
        <v>390</v>
      </c>
      <c r="H34" s="331" t="s">
        <v>391</v>
      </c>
    </row>
    <row r="35" spans="1:9" ht="30">
      <c r="A35" s="394"/>
      <c r="B35" s="282" t="s">
        <v>392</v>
      </c>
      <c r="C35" s="304" t="s">
        <v>393</v>
      </c>
      <c r="D35" s="304" t="s">
        <v>394</v>
      </c>
      <c r="E35" s="304" t="s">
        <v>395</v>
      </c>
      <c r="F35" s="304" t="s">
        <v>307</v>
      </c>
      <c r="G35" s="300" t="s">
        <v>396</v>
      </c>
      <c r="H35" s="332" t="s">
        <v>397</v>
      </c>
    </row>
    <row r="36" spans="1:9" ht="30">
      <c r="A36" s="394"/>
      <c r="B36" s="282" t="s">
        <v>398</v>
      </c>
      <c r="C36" s="304" t="s">
        <v>190</v>
      </c>
      <c r="D36" s="304" t="s">
        <v>399</v>
      </c>
      <c r="E36" s="304" t="s">
        <v>395</v>
      </c>
      <c r="F36" s="304" t="s">
        <v>238</v>
      </c>
      <c r="G36" s="300" t="s">
        <v>400</v>
      </c>
      <c r="H36" s="311" t="s">
        <v>381</v>
      </c>
    </row>
    <row r="37" spans="1:9" ht="30">
      <c r="A37" s="394"/>
      <c r="B37" s="282" t="s">
        <v>392</v>
      </c>
      <c r="C37" s="304" t="s">
        <v>186</v>
      </c>
      <c r="D37" s="304" t="s">
        <v>401</v>
      </c>
      <c r="E37" s="304" t="s">
        <v>402</v>
      </c>
      <c r="F37" s="304" t="s">
        <v>307</v>
      </c>
      <c r="G37" s="300" t="s">
        <v>403</v>
      </c>
      <c r="H37" s="332" t="s">
        <v>404</v>
      </c>
    </row>
    <row r="38" spans="1:9">
      <c r="A38" s="394"/>
      <c r="B38" s="304" t="s">
        <v>405</v>
      </c>
      <c r="C38" s="304" t="s">
        <v>138</v>
      </c>
      <c r="D38" s="304" t="s">
        <v>406</v>
      </c>
      <c r="E38" s="304" t="s">
        <v>407</v>
      </c>
      <c r="F38" s="304" t="s">
        <v>408</v>
      </c>
      <c r="G38" s="300" t="s">
        <v>409</v>
      </c>
      <c r="H38" s="333" t="s">
        <v>410</v>
      </c>
    </row>
    <row r="39" spans="1:9">
      <c r="A39" s="394"/>
      <c r="B39" s="304" t="s">
        <v>411</v>
      </c>
      <c r="C39" s="304" t="s">
        <v>156</v>
      </c>
      <c r="D39" s="304" t="s">
        <v>412</v>
      </c>
      <c r="E39" s="304" t="s">
        <v>413</v>
      </c>
      <c r="F39" s="304" t="s">
        <v>408</v>
      </c>
      <c r="G39" s="300" t="s">
        <v>414</v>
      </c>
      <c r="H39" s="333" t="s">
        <v>410</v>
      </c>
    </row>
    <row r="40" spans="1:9">
      <c r="A40" s="394"/>
      <c r="B40" s="304" t="s">
        <v>411</v>
      </c>
      <c r="C40" s="304" t="s">
        <v>146</v>
      </c>
      <c r="D40" s="304" t="s">
        <v>415</v>
      </c>
      <c r="E40" s="334" t="s">
        <v>402</v>
      </c>
      <c r="F40" s="304" t="s">
        <v>408</v>
      </c>
      <c r="G40" s="300" t="s">
        <v>416</v>
      </c>
      <c r="H40" s="333" t="s">
        <v>410</v>
      </c>
    </row>
    <row r="41" spans="1:9">
      <c r="A41" s="394"/>
      <c r="B41" s="304" t="s">
        <v>417</v>
      </c>
      <c r="C41" s="304" t="s">
        <v>141</v>
      </c>
      <c r="D41" s="304" t="s">
        <v>418</v>
      </c>
      <c r="E41" s="335" t="s">
        <v>419</v>
      </c>
      <c r="F41" s="304" t="s">
        <v>408</v>
      </c>
      <c r="G41" s="300" t="s">
        <v>420</v>
      </c>
      <c r="H41" s="333" t="s">
        <v>421</v>
      </c>
    </row>
    <row r="42" spans="1:9">
      <c r="A42" s="394"/>
      <c r="B42" s="304" t="s">
        <v>422</v>
      </c>
      <c r="C42" s="304" t="s">
        <v>134</v>
      </c>
      <c r="D42" s="304" t="s">
        <v>423</v>
      </c>
      <c r="E42" s="335" t="s">
        <v>424</v>
      </c>
      <c r="F42" s="304" t="s">
        <v>408</v>
      </c>
      <c r="G42" s="300" t="s">
        <v>425</v>
      </c>
      <c r="H42" s="333" t="s">
        <v>410</v>
      </c>
    </row>
    <row r="43" spans="1:9">
      <c r="A43" s="394"/>
      <c r="B43" s="282" t="s">
        <v>426</v>
      </c>
      <c r="C43" s="282" t="s">
        <v>427</v>
      </c>
      <c r="D43" s="282" t="s">
        <v>428</v>
      </c>
      <c r="E43" s="282" t="s">
        <v>429</v>
      </c>
      <c r="F43" s="282" t="s">
        <v>430</v>
      </c>
      <c r="G43" s="300" t="s">
        <v>431</v>
      </c>
      <c r="H43" s="297" t="s">
        <v>432</v>
      </c>
    </row>
    <row r="44" spans="1:9" ht="30">
      <c r="A44" s="394"/>
      <c r="B44" s="336" t="s">
        <v>433</v>
      </c>
      <c r="C44" s="282" t="s">
        <v>215</v>
      </c>
      <c r="D44" s="282" t="s">
        <v>434</v>
      </c>
      <c r="E44" s="282" t="s">
        <v>435</v>
      </c>
      <c r="F44" s="282" t="s">
        <v>301</v>
      </c>
      <c r="G44" s="300" t="s">
        <v>436</v>
      </c>
      <c r="H44" s="297" t="s">
        <v>437</v>
      </c>
    </row>
    <row r="45" spans="1:9" ht="15.75" thickBot="1">
      <c r="A45" s="394"/>
      <c r="B45" s="294" t="s">
        <v>438</v>
      </c>
      <c r="C45" s="294" t="s">
        <v>439</v>
      </c>
      <c r="D45" s="294" t="s">
        <v>440</v>
      </c>
      <c r="E45" s="294" t="s">
        <v>441</v>
      </c>
      <c r="F45" s="294" t="s">
        <v>430</v>
      </c>
      <c r="G45" s="296" t="s">
        <v>442</v>
      </c>
      <c r="H45" s="308" t="s">
        <v>443</v>
      </c>
    </row>
    <row r="46" spans="1:9">
      <c r="A46" s="394"/>
      <c r="B46" s="337" t="s">
        <v>444</v>
      </c>
      <c r="C46" s="338" t="s">
        <v>445</v>
      </c>
      <c r="D46" s="338" t="s">
        <v>446</v>
      </c>
      <c r="E46" s="338" t="s">
        <v>447</v>
      </c>
      <c r="F46" s="339" t="s">
        <v>356</v>
      </c>
      <c r="G46" s="340" t="s">
        <v>448</v>
      </c>
      <c r="H46" s="341" t="s">
        <v>358</v>
      </c>
      <c r="I46" t="s">
        <v>352</v>
      </c>
    </row>
    <row r="47" spans="1:9" ht="15" customHeight="1">
      <c r="A47" s="394"/>
      <c r="B47" s="342" t="s">
        <v>449</v>
      </c>
      <c r="C47" s="318" t="s">
        <v>450</v>
      </c>
      <c r="D47" s="318" t="s">
        <v>451</v>
      </c>
      <c r="E47" s="318" t="s">
        <v>447</v>
      </c>
      <c r="F47" s="320" t="s">
        <v>362</v>
      </c>
      <c r="G47" s="326" t="s">
        <v>452</v>
      </c>
      <c r="H47" s="341" t="s">
        <v>358</v>
      </c>
      <c r="I47" t="s">
        <v>352</v>
      </c>
    </row>
    <row r="48" spans="1:9">
      <c r="A48" s="394"/>
      <c r="B48" s="344" t="s">
        <v>364</v>
      </c>
      <c r="C48" s="345" t="s">
        <v>453</v>
      </c>
      <c r="D48" s="318" t="s">
        <v>454</v>
      </c>
      <c r="E48" s="318" t="s">
        <v>455</v>
      </c>
      <c r="F48" s="344" t="s">
        <v>367</v>
      </c>
      <c r="G48" s="326" t="s">
        <v>456</v>
      </c>
      <c r="H48" s="341" t="s">
        <v>369</v>
      </c>
      <c r="I48" s="317" t="s">
        <v>352</v>
      </c>
    </row>
    <row r="49" spans="1:9" ht="15.75" thickBot="1">
      <c r="A49" s="394"/>
      <c r="B49" s="328" t="s">
        <v>364</v>
      </c>
      <c r="C49" s="346" t="s">
        <v>457</v>
      </c>
      <c r="D49" s="343" t="s">
        <v>458</v>
      </c>
      <c r="E49" s="318" t="s">
        <v>447</v>
      </c>
      <c r="F49" s="344" t="s">
        <v>367</v>
      </c>
      <c r="G49" s="347" t="s">
        <v>459</v>
      </c>
      <c r="H49" s="341" t="s">
        <v>369</v>
      </c>
      <c r="I49" s="317" t="s">
        <v>352</v>
      </c>
    </row>
    <row r="50" spans="1:9">
      <c r="A50" s="371" t="s">
        <v>460</v>
      </c>
      <c r="B50" s="348" t="s">
        <v>461</v>
      </c>
      <c r="C50" s="349"/>
      <c r="D50" s="349"/>
      <c r="E50" s="349"/>
      <c r="F50" s="349"/>
      <c r="G50" s="349" t="s">
        <v>462</v>
      </c>
      <c r="H50" s="350"/>
    </row>
    <row r="51" spans="1:9" ht="16.5" customHeight="1">
      <c r="A51" s="372"/>
      <c r="B51" s="351" t="s">
        <v>463</v>
      </c>
      <c r="C51" s="352"/>
      <c r="D51" s="352"/>
      <c r="E51" s="352"/>
      <c r="F51" s="352"/>
      <c r="G51" s="352" t="s">
        <v>464</v>
      </c>
      <c r="H51" s="353"/>
    </row>
    <row r="52" spans="1:9" ht="18" customHeight="1">
      <c r="A52" s="372"/>
      <c r="B52" s="351" t="s">
        <v>465</v>
      </c>
      <c r="C52" s="352"/>
      <c r="D52" s="352"/>
      <c r="E52" s="352"/>
      <c r="F52" s="352"/>
      <c r="G52" s="352" t="s">
        <v>466</v>
      </c>
      <c r="H52" s="353"/>
    </row>
    <row r="53" spans="1:9">
      <c r="A53" s="372"/>
      <c r="B53" s="351" t="s">
        <v>467</v>
      </c>
      <c r="C53" s="352"/>
      <c r="D53" s="352"/>
      <c r="E53" s="352"/>
      <c r="F53" s="352"/>
      <c r="G53" s="352" t="s">
        <v>468</v>
      </c>
      <c r="H53" s="353"/>
    </row>
    <row r="54" spans="1:9">
      <c r="A54" s="372"/>
      <c r="B54" s="351" t="s">
        <v>469</v>
      </c>
      <c r="C54" s="352"/>
      <c r="D54" s="352"/>
      <c r="E54" s="352"/>
      <c r="F54" s="352"/>
      <c r="G54" s="352" t="s">
        <v>470</v>
      </c>
      <c r="H54" s="353"/>
    </row>
    <row r="55" spans="1:9">
      <c r="A55" s="372"/>
      <c r="B55" s="351" t="s">
        <v>471</v>
      </c>
      <c r="C55" s="352"/>
      <c r="D55" s="352"/>
      <c r="E55" s="352"/>
      <c r="F55" s="352"/>
      <c r="G55" s="352" t="s">
        <v>472</v>
      </c>
      <c r="H55" s="353"/>
    </row>
    <row r="56" spans="1:9">
      <c r="A56" s="372"/>
      <c r="B56" s="351" t="s">
        <v>473</v>
      </c>
      <c r="C56" s="352"/>
      <c r="D56" s="352"/>
      <c r="E56" s="352"/>
      <c r="F56" s="352"/>
      <c r="G56" s="352" t="s">
        <v>474</v>
      </c>
      <c r="H56" s="353"/>
    </row>
    <row r="57" spans="1:9">
      <c r="A57" s="372"/>
      <c r="B57" s="351" t="s">
        <v>475</v>
      </c>
      <c r="C57" s="352"/>
      <c r="D57" s="352"/>
      <c r="E57" s="352"/>
      <c r="F57" s="352"/>
      <c r="G57" s="352" t="s">
        <v>476</v>
      </c>
      <c r="H57" s="353"/>
    </row>
    <row r="58" spans="1:9">
      <c r="A58" s="372"/>
      <c r="B58" s="351" t="s">
        <v>477</v>
      </c>
      <c r="C58" s="352"/>
      <c r="D58" s="352"/>
      <c r="E58" s="352"/>
      <c r="F58" s="352"/>
      <c r="G58" s="352" t="s">
        <v>478</v>
      </c>
      <c r="H58" s="353"/>
    </row>
    <row r="59" spans="1:9">
      <c r="A59" s="372"/>
      <c r="B59" s="351" t="s">
        <v>479</v>
      </c>
      <c r="C59" s="352"/>
      <c r="D59" s="352"/>
      <c r="E59" s="352"/>
      <c r="F59" s="352"/>
      <c r="G59" s="352" t="s">
        <v>480</v>
      </c>
      <c r="H59" s="353"/>
    </row>
    <row r="60" spans="1:9" s="354" customFormat="1">
      <c r="A60" s="372"/>
      <c r="B60" s="351" t="s">
        <v>481</v>
      </c>
      <c r="C60" s="352"/>
      <c r="D60" s="352"/>
      <c r="E60" s="352"/>
      <c r="F60" s="352"/>
      <c r="G60" s="352" t="s">
        <v>482</v>
      </c>
      <c r="H60" s="353"/>
    </row>
    <row r="61" spans="1:9" ht="15" customHeight="1">
      <c r="A61" s="372"/>
      <c r="B61" s="351" t="s">
        <v>483</v>
      </c>
      <c r="C61" s="352"/>
      <c r="D61" s="352"/>
      <c r="E61" s="352"/>
      <c r="F61" s="352"/>
      <c r="G61" s="352" t="s">
        <v>484</v>
      </c>
      <c r="H61" s="353"/>
    </row>
    <row r="62" spans="1:9">
      <c r="A62" s="372"/>
      <c r="B62" s="351" t="s">
        <v>485</v>
      </c>
      <c r="C62" s="352"/>
      <c r="D62" s="352"/>
      <c r="E62" s="352"/>
      <c r="F62" s="352"/>
      <c r="G62" s="352" t="s">
        <v>486</v>
      </c>
      <c r="H62" s="353"/>
    </row>
    <row r="63" spans="1:9" ht="60">
      <c r="A63" s="372"/>
      <c r="B63" s="351" t="s">
        <v>487</v>
      </c>
      <c r="C63" s="352"/>
      <c r="D63" s="352"/>
      <c r="E63" s="352"/>
      <c r="F63" s="352"/>
      <c r="G63" s="351" t="s">
        <v>488</v>
      </c>
      <c r="H63" s="353"/>
    </row>
    <row r="64" spans="1:9">
      <c r="A64" s="372"/>
      <c r="B64" s="300" t="s">
        <v>489</v>
      </c>
      <c r="C64" s="300"/>
      <c r="D64" s="352"/>
      <c r="E64" s="352"/>
      <c r="F64" s="352"/>
      <c r="G64" s="352" t="s">
        <v>490</v>
      </c>
      <c r="H64" s="353"/>
    </row>
    <row r="65" spans="1:8">
      <c r="A65" s="372"/>
      <c r="B65" s="300" t="s">
        <v>491</v>
      </c>
      <c r="C65" s="300"/>
      <c r="D65" s="300"/>
      <c r="E65" s="300"/>
      <c r="F65" s="300"/>
      <c r="G65" s="300" t="s">
        <v>492</v>
      </c>
      <c r="H65" s="355"/>
    </row>
    <row r="66" spans="1:8" ht="15.75" thickBot="1">
      <c r="A66" s="373"/>
      <c r="B66" s="296" t="s">
        <v>493</v>
      </c>
      <c r="C66" s="296"/>
      <c r="D66" s="296"/>
      <c r="E66" s="296"/>
      <c r="F66" s="296"/>
      <c r="G66" s="296" t="s">
        <v>494</v>
      </c>
      <c r="H66" s="356"/>
    </row>
    <row r="67" spans="1:8" ht="15" customHeight="1">
      <c r="A67" s="374" t="s">
        <v>495</v>
      </c>
      <c r="B67" s="298" t="s">
        <v>496</v>
      </c>
      <c r="C67" s="298" t="s">
        <v>497</v>
      </c>
      <c r="D67" s="298" t="s">
        <v>498</v>
      </c>
      <c r="E67" s="298"/>
      <c r="F67" s="298"/>
      <c r="G67" s="298" t="s">
        <v>499</v>
      </c>
      <c r="H67" s="357"/>
    </row>
    <row r="68" spans="1:8">
      <c r="A68" s="375"/>
      <c r="B68" s="352" t="s">
        <v>500</v>
      </c>
      <c r="C68" s="300" t="s">
        <v>501</v>
      </c>
      <c r="D68" s="300" t="s">
        <v>502</v>
      </c>
      <c r="E68" s="300"/>
      <c r="F68" s="300"/>
      <c r="G68" s="300" t="s">
        <v>503</v>
      </c>
      <c r="H68" s="355"/>
    </row>
    <row r="69" spans="1:8">
      <c r="A69" s="375"/>
      <c r="B69" s="300" t="s">
        <v>504</v>
      </c>
      <c r="C69" s="300" t="s">
        <v>505</v>
      </c>
      <c r="D69" s="300" t="s">
        <v>506</v>
      </c>
      <c r="E69" s="300"/>
      <c r="F69" s="300"/>
      <c r="G69" s="300" t="s">
        <v>507</v>
      </c>
      <c r="H69" s="355"/>
    </row>
    <row r="70" spans="1:8" ht="15.75" thickBot="1">
      <c r="A70" s="376"/>
      <c r="B70" s="300" t="s">
        <v>508</v>
      </c>
      <c r="C70" s="300" t="s">
        <v>509</v>
      </c>
      <c r="D70" s="352" t="s">
        <v>510</v>
      </c>
      <c r="E70" s="352"/>
      <c r="F70" s="300"/>
      <c r="G70" s="300" t="s">
        <v>511</v>
      </c>
      <c r="H70" s="355"/>
    </row>
    <row r="71" spans="1:8">
      <c r="A71" s="377" t="s">
        <v>512</v>
      </c>
      <c r="B71" s="298" t="s">
        <v>504</v>
      </c>
      <c r="C71" s="298" t="s">
        <v>513</v>
      </c>
      <c r="D71" s="278" t="s">
        <v>514</v>
      </c>
      <c r="E71" s="298"/>
      <c r="F71" s="298"/>
      <c r="G71" s="298" t="s">
        <v>515</v>
      </c>
      <c r="H71" s="357"/>
    </row>
    <row r="72" spans="1:8">
      <c r="A72" s="378"/>
      <c r="B72" s="300" t="s">
        <v>516</v>
      </c>
      <c r="C72" s="300" t="s">
        <v>517</v>
      </c>
      <c r="D72" s="300" t="s">
        <v>518</v>
      </c>
      <c r="E72" s="300"/>
      <c r="F72" s="300"/>
      <c r="G72" s="300" t="s">
        <v>519</v>
      </c>
      <c r="H72" s="355"/>
    </row>
    <row r="73" spans="1:8">
      <c r="A73" s="378"/>
      <c r="B73" s="300" t="s">
        <v>508</v>
      </c>
      <c r="C73" s="300" t="s">
        <v>509</v>
      </c>
      <c r="D73" s="352" t="s">
        <v>510</v>
      </c>
      <c r="E73" s="300"/>
      <c r="F73" s="300"/>
      <c r="G73" s="300" t="s">
        <v>520</v>
      </c>
      <c r="H73" s="355"/>
    </row>
    <row r="74" spans="1:8" ht="15.75" thickBot="1">
      <c r="A74" s="379"/>
      <c r="B74" s="296" t="s">
        <v>521</v>
      </c>
      <c r="C74" s="296" t="s">
        <v>522</v>
      </c>
      <c r="D74" s="296" t="s">
        <v>523</v>
      </c>
      <c r="E74" s="296"/>
      <c r="F74" s="296"/>
      <c r="G74" s="296" t="s">
        <v>524</v>
      </c>
      <c r="H74" s="356"/>
    </row>
  </sheetData>
  <sheetProtection algorithmName="SHA-512" hashValue="OtcpMmXHy2NQ1Lif+0a8A3Ril9bFMFVTKDYoXxkNYssRGkYnm0B6ebI8ViJpAm9a01etReKznWNcgG6uiNjBOA==" saltValue="VgAt69i1NM8fptLg2AdsHg==" spinCount="100000" sheet="1" objects="1" scenarios="1"/>
  <mergeCells count="9">
    <mergeCell ref="A50:A66"/>
    <mergeCell ref="A67:A70"/>
    <mergeCell ref="A71:A74"/>
    <mergeCell ref="A3:A7"/>
    <mergeCell ref="A8:A12"/>
    <mergeCell ref="A13:A17"/>
    <mergeCell ref="A18:A23"/>
    <mergeCell ref="A24:A30"/>
    <mergeCell ref="A31:A49"/>
  </mergeCells>
  <pageMargins left="0.25" right="0.25" top="0.25" bottom="0.25" header="0.3" footer="0.3"/>
  <pageSetup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39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0" sqref="J10"/>
    </sheetView>
  </sheetViews>
  <sheetFormatPr defaultRowHeight="15"/>
  <cols>
    <col min="1" max="1" width="33.42578125" customWidth="1"/>
    <col min="2" max="20" width="8.28515625" customWidth="1"/>
    <col min="21" max="21" width="13.85546875" customWidth="1"/>
    <col min="22" max="23" width="10.28515625" customWidth="1"/>
    <col min="24" max="33" width="8.28515625" customWidth="1"/>
    <col min="34" max="46" width="5.42578125" customWidth="1"/>
  </cols>
  <sheetData>
    <row r="1" spans="1:33" ht="21">
      <c r="A1" s="178" t="str">
        <f>'Ethernet Selector Tool'!B1</f>
        <v>Nov 2019, v1</v>
      </c>
      <c r="K1" s="177" t="s">
        <v>105</v>
      </c>
      <c r="L1" s="177"/>
      <c r="M1" s="177"/>
      <c r="N1" s="177"/>
      <c r="O1" s="177"/>
      <c r="P1" s="177"/>
      <c r="Q1" s="177"/>
      <c r="R1" s="177"/>
    </row>
    <row r="2" spans="1:33" ht="15.75" thickBot="1">
      <c r="A2" s="120" t="s">
        <v>88</v>
      </c>
    </row>
    <row r="3" spans="1:33" s="179" customFormat="1" ht="15.75" thickBot="1">
      <c r="A3" s="120" t="s">
        <v>89</v>
      </c>
      <c r="B3" s="403" t="s">
        <v>20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4"/>
      <c r="P3" s="405" t="s">
        <v>87</v>
      </c>
      <c r="Q3" s="406"/>
      <c r="R3" s="407"/>
      <c r="S3" s="400" t="s">
        <v>86</v>
      </c>
      <c r="T3" s="401"/>
      <c r="U3" s="189" t="s">
        <v>106</v>
      </c>
      <c r="V3" s="408" t="s">
        <v>55</v>
      </c>
      <c r="W3" s="409"/>
      <c r="X3" s="397" t="s">
        <v>49</v>
      </c>
      <c r="Y3" s="398"/>
      <c r="Z3" s="398"/>
      <c r="AA3" s="399"/>
      <c r="AB3" s="400" t="s">
        <v>50</v>
      </c>
      <c r="AC3" s="401"/>
      <c r="AD3" s="401"/>
      <c r="AE3" s="402"/>
      <c r="AF3" s="395" t="s">
        <v>51</v>
      </c>
      <c r="AG3" s="396"/>
    </row>
    <row r="4" spans="1:33" s="188" customFormat="1" ht="90.75" customHeight="1" thickBot="1">
      <c r="A4" s="180" t="s">
        <v>104</v>
      </c>
      <c r="B4" s="181" t="s">
        <v>67</v>
      </c>
      <c r="C4" s="181" t="s">
        <v>109</v>
      </c>
      <c r="D4" s="181" t="s">
        <v>32</v>
      </c>
      <c r="E4" s="182" t="s">
        <v>33</v>
      </c>
      <c r="F4" s="182" t="s">
        <v>34</v>
      </c>
      <c r="G4" s="182" t="s">
        <v>41</v>
      </c>
      <c r="H4" s="182" t="s">
        <v>40</v>
      </c>
      <c r="I4" s="182" t="s">
        <v>42</v>
      </c>
      <c r="J4" s="182" t="s">
        <v>35</v>
      </c>
      <c r="K4" s="182" t="s">
        <v>36</v>
      </c>
      <c r="L4" s="182" t="s">
        <v>37</v>
      </c>
      <c r="M4" s="183" t="s">
        <v>96</v>
      </c>
      <c r="N4" s="183" t="s">
        <v>97</v>
      </c>
      <c r="O4" s="184" t="s">
        <v>45</v>
      </c>
      <c r="P4" s="185" t="s">
        <v>43</v>
      </c>
      <c r="Q4" s="182" t="s">
        <v>44</v>
      </c>
      <c r="R4" s="184" t="s">
        <v>48</v>
      </c>
      <c r="S4" s="181" t="s">
        <v>68</v>
      </c>
      <c r="T4" s="186" t="s">
        <v>69</v>
      </c>
      <c r="U4" s="187" t="s">
        <v>92</v>
      </c>
      <c r="V4" s="187" t="s">
        <v>46</v>
      </c>
      <c r="W4" s="187" t="s">
        <v>112</v>
      </c>
      <c r="X4" s="181" t="s">
        <v>63</v>
      </c>
      <c r="Y4" s="186" t="s">
        <v>62</v>
      </c>
      <c r="Z4" s="184" t="s">
        <v>38</v>
      </c>
      <c r="AA4" s="184" t="s">
        <v>65</v>
      </c>
      <c r="AB4" s="181" t="s">
        <v>21</v>
      </c>
      <c r="AC4" s="182" t="s">
        <v>31</v>
      </c>
      <c r="AD4" s="183" t="s">
        <v>66</v>
      </c>
      <c r="AE4" s="183" t="s">
        <v>47</v>
      </c>
      <c r="AF4" s="205" t="s">
        <v>107</v>
      </c>
      <c r="AG4" s="206" t="s">
        <v>39</v>
      </c>
    </row>
    <row r="5" spans="1:33">
      <c r="A5" s="191" t="s">
        <v>56</v>
      </c>
      <c r="B5" s="25"/>
      <c r="C5" s="109"/>
      <c r="D5" s="128" t="s">
        <v>64</v>
      </c>
      <c r="E5" s="109" t="s">
        <v>64</v>
      </c>
      <c r="F5" s="109" t="s">
        <v>64</v>
      </c>
      <c r="G5" s="109" t="s">
        <v>64</v>
      </c>
      <c r="H5" s="109"/>
      <c r="I5" s="109"/>
      <c r="J5" s="109" t="s">
        <v>64</v>
      </c>
      <c r="K5" s="109" t="s">
        <v>64</v>
      </c>
      <c r="L5" s="26" t="s">
        <v>64</v>
      </c>
      <c r="M5" s="154"/>
      <c r="N5" s="154"/>
      <c r="O5" s="27"/>
      <c r="P5" s="60"/>
      <c r="Q5" s="44"/>
      <c r="R5" s="45"/>
      <c r="S5" s="60"/>
      <c r="T5" s="134"/>
      <c r="U5" s="140"/>
      <c r="V5" s="14"/>
      <c r="W5" s="14"/>
      <c r="X5" s="12" t="s">
        <v>64</v>
      </c>
      <c r="Y5" s="15" t="s">
        <v>64</v>
      </c>
      <c r="Z5" s="13" t="s">
        <v>64</v>
      </c>
      <c r="AA5" s="13"/>
      <c r="AB5" s="36" t="s">
        <v>64</v>
      </c>
      <c r="AC5" s="37" t="s">
        <v>64</v>
      </c>
      <c r="AD5" s="53"/>
      <c r="AE5" s="195"/>
      <c r="AF5" s="199"/>
      <c r="AG5" s="200" t="s">
        <v>64</v>
      </c>
    </row>
    <row r="6" spans="1:33" ht="15.75" thickBot="1">
      <c r="A6" s="191" t="s">
        <v>58</v>
      </c>
      <c r="B6" s="25"/>
      <c r="C6" s="109"/>
      <c r="D6" s="128" t="s">
        <v>64</v>
      </c>
      <c r="E6" s="109" t="s">
        <v>64</v>
      </c>
      <c r="F6" s="109" t="s">
        <v>64</v>
      </c>
      <c r="G6" s="109" t="s">
        <v>64</v>
      </c>
      <c r="H6" s="109"/>
      <c r="I6" s="109"/>
      <c r="J6" s="109" t="s">
        <v>64</v>
      </c>
      <c r="K6" s="109" t="s">
        <v>64</v>
      </c>
      <c r="L6" s="26" t="s">
        <v>64</v>
      </c>
      <c r="M6" s="154"/>
      <c r="N6" s="154"/>
      <c r="O6" s="27"/>
      <c r="P6" s="60"/>
      <c r="Q6" s="44"/>
      <c r="R6" s="45"/>
      <c r="S6" s="60"/>
      <c r="T6" s="134"/>
      <c r="U6" s="140"/>
      <c r="V6" s="14"/>
      <c r="W6" s="14"/>
      <c r="X6" s="12" t="s">
        <v>64</v>
      </c>
      <c r="Y6" s="15" t="s">
        <v>64</v>
      </c>
      <c r="Z6" s="13" t="s">
        <v>64</v>
      </c>
      <c r="AA6" s="13"/>
      <c r="AB6" s="36" t="s">
        <v>64</v>
      </c>
      <c r="AC6" s="37" t="s">
        <v>64</v>
      </c>
      <c r="AD6" s="53"/>
      <c r="AE6" s="195"/>
      <c r="AF6" s="199"/>
      <c r="AG6" s="200" t="s">
        <v>64</v>
      </c>
    </row>
    <row r="7" spans="1:33">
      <c r="A7" s="193" t="s">
        <v>102</v>
      </c>
      <c r="B7" s="127" t="s">
        <v>64</v>
      </c>
      <c r="C7" s="108"/>
      <c r="D7" s="127" t="s">
        <v>64</v>
      </c>
      <c r="E7" s="108" t="s">
        <v>64</v>
      </c>
      <c r="F7" s="108" t="s">
        <v>64</v>
      </c>
      <c r="G7" s="108" t="s">
        <v>64</v>
      </c>
      <c r="H7" s="108"/>
      <c r="I7" s="108"/>
      <c r="J7" s="108" t="s">
        <v>64</v>
      </c>
      <c r="K7" s="108" t="s">
        <v>64</v>
      </c>
      <c r="L7" s="108" t="s">
        <v>64</v>
      </c>
      <c r="M7" s="153"/>
      <c r="N7" s="153"/>
      <c r="O7" s="24"/>
      <c r="P7" s="165"/>
      <c r="Q7" s="166"/>
      <c r="R7" s="167"/>
      <c r="S7" s="175" t="s">
        <v>64</v>
      </c>
      <c r="T7" s="176" t="s">
        <v>64</v>
      </c>
      <c r="U7" s="168"/>
      <c r="V7" s="169"/>
      <c r="W7" s="169"/>
      <c r="X7" s="170"/>
      <c r="Y7" s="171"/>
      <c r="Z7" s="172"/>
      <c r="AA7" s="172"/>
      <c r="AB7" s="173"/>
      <c r="AC7" s="174" t="s">
        <v>64</v>
      </c>
      <c r="AD7" s="174"/>
      <c r="AE7" s="174"/>
      <c r="AF7" s="214"/>
      <c r="AG7" s="215" t="s">
        <v>64</v>
      </c>
    </row>
    <row r="8" spans="1:33">
      <c r="A8" s="193" t="s">
        <v>113</v>
      </c>
      <c r="B8" s="25" t="s">
        <v>64</v>
      </c>
      <c r="C8" s="256"/>
      <c r="D8" s="256" t="s">
        <v>64</v>
      </c>
      <c r="E8" s="256" t="s">
        <v>64</v>
      </c>
      <c r="F8" s="256" t="s">
        <v>64</v>
      </c>
      <c r="G8" s="256"/>
      <c r="H8" s="256"/>
      <c r="I8" s="256"/>
      <c r="J8" s="256" t="s">
        <v>64</v>
      </c>
      <c r="K8" s="256" t="s">
        <v>64</v>
      </c>
      <c r="L8" s="256" t="s">
        <v>64</v>
      </c>
      <c r="M8" s="163"/>
      <c r="N8" s="163"/>
      <c r="O8" s="164"/>
      <c r="P8" s="165"/>
      <c r="Q8" s="166"/>
      <c r="R8" s="167"/>
      <c r="S8" s="175" t="s">
        <v>64</v>
      </c>
      <c r="T8" s="176" t="s">
        <v>64</v>
      </c>
      <c r="U8" s="168"/>
      <c r="V8" s="169"/>
      <c r="W8" s="169"/>
      <c r="X8" s="170"/>
      <c r="Y8" s="171"/>
      <c r="Z8" s="172"/>
      <c r="AA8" s="172"/>
      <c r="AB8" s="173"/>
      <c r="AC8" s="174"/>
      <c r="AD8" s="174"/>
      <c r="AE8" s="174"/>
      <c r="AF8" s="214"/>
      <c r="AG8" s="215"/>
    </row>
    <row r="9" spans="1:33">
      <c r="A9" s="193" t="s">
        <v>114</v>
      </c>
      <c r="B9" s="25" t="s">
        <v>64</v>
      </c>
      <c r="C9" s="256"/>
      <c r="D9" s="256" t="s">
        <v>64</v>
      </c>
      <c r="E9" s="256" t="s">
        <v>64</v>
      </c>
      <c r="F9" s="256" t="s">
        <v>64</v>
      </c>
      <c r="G9" s="256" t="s">
        <v>64</v>
      </c>
      <c r="H9" s="256"/>
      <c r="I9" s="256"/>
      <c r="J9" s="256" t="s">
        <v>64</v>
      </c>
      <c r="K9" s="256" t="s">
        <v>64</v>
      </c>
      <c r="L9" s="256" t="s">
        <v>64</v>
      </c>
      <c r="M9" s="163"/>
      <c r="N9" s="163"/>
      <c r="O9" s="164"/>
      <c r="P9" s="165"/>
      <c r="Q9" s="166"/>
      <c r="R9" s="167"/>
      <c r="S9" s="175" t="s">
        <v>64</v>
      </c>
      <c r="T9" s="176" t="s">
        <v>64</v>
      </c>
      <c r="U9" s="168"/>
      <c r="V9" s="169"/>
      <c r="W9" s="169"/>
      <c r="X9" s="170"/>
      <c r="Y9" s="171"/>
      <c r="Z9" s="172"/>
      <c r="AA9" s="172"/>
      <c r="AB9" s="173"/>
      <c r="AC9" s="174"/>
      <c r="AD9" s="174"/>
      <c r="AE9" s="174"/>
      <c r="AF9" s="214"/>
      <c r="AG9" s="215"/>
    </row>
    <row r="10" spans="1:33">
      <c r="A10" s="194" t="s">
        <v>90</v>
      </c>
      <c r="B10" s="25" t="s">
        <v>64</v>
      </c>
      <c r="C10" s="109" t="s">
        <v>64</v>
      </c>
      <c r="D10" s="129" t="s">
        <v>64</v>
      </c>
      <c r="E10" s="106" t="s">
        <v>64</v>
      </c>
      <c r="F10" s="106" t="s">
        <v>64</v>
      </c>
      <c r="G10" s="106" t="s">
        <v>64</v>
      </c>
      <c r="H10" s="109"/>
      <c r="I10" s="109"/>
      <c r="J10" s="109" t="s">
        <v>64</v>
      </c>
      <c r="K10" s="109" t="s">
        <v>64</v>
      </c>
      <c r="L10" s="26" t="s">
        <v>64</v>
      </c>
      <c r="M10" s="26" t="s">
        <v>64</v>
      </c>
      <c r="N10" s="26" t="s">
        <v>64</v>
      </c>
      <c r="O10" s="27"/>
      <c r="P10" s="60"/>
      <c r="Q10" s="44"/>
      <c r="R10" s="45"/>
      <c r="S10" s="121" t="s">
        <v>64</v>
      </c>
      <c r="T10" s="135" t="s">
        <v>64</v>
      </c>
      <c r="U10" s="141"/>
      <c r="V10" s="14"/>
      <c r="W10" s="14"/>
      <c r="X10" s="12"/>
      <c r="Y10" s="15"/>
      <c r="Z10" s="13"/>
      <c r="AA10" s="13"/>
      <c r="AB10" s="36"/>
      <c r="AC10" s="37" t="s">
        <v>64</v>
      </c>
      <c r="AD10" s="53"/>
      <c r="AE10" s="195"/>
      <c r="AF10" s="199"/>
      <c r="AG10" s="200" t="s">
        <v>64</v>
      </c>
    </row>
    <row r="11" spans="1:33">
      <c r="A11" s="194" t="s">
        <v>57</v>
      </c>
      <c r="B11" s="25" t="s">
        <v>64</v>
      </c>
      <c r="C11" s="109" t="s">
        <v>64</v>
      </c>
      <c r="D11" s="128" t="s">
        <v>64</v>
      </c>
      <c r="E11" s="109" t="s">
        <v>64</v>
      </c>
      <c r="F11" s="109" t="s">
        <v>64</v>
      </c>
      <c r="G11" s="109" t="s">
        <v>64</v>
      </c>
      <c r="H11" s="109"/>
      <c r="I11" s="109"/>
      <c r="J11" s="109" t="s">
        <v>64</v>
      </c>
      <c r="K11" s="109" t="s">
        <v>64</v>
      </c>
      <c r="L11" s="26" t="s">
        <v>64</v>
      </c>
      <c r="M11" s="26" t="s">
        <v>64</v>
      </c>
      <c r="N11" s="26" t="s">
        <v>64</v>
      </c>
      <c r="O11" s="27"/>
      <c r="P11" s="60"/>
      <c r="Q11" s="44"/>
      <c r="R11" s="45"/>
      <c r="S11" s="121" t="s">
        <v>64</v>
      </c>
      <c r="T11" s="135" t="s">
        <v>64</v>
      </c>
      <c r="U11" s="141"/>
      <c r="V11" s="14"/>
      <c r="W11" s="14"/>
      <c r="X11" s="12"/>
      <c r="Y11" s="15"/>
      <c r="Z11" s="13"/>
      <c r="AA11" s="13"/>
      <c r="AB11" s="36"/>
      <c r="AC11" s="37" t="s">
        <v>64</v>
      </c>
      <c r="AD11" s="53"/>
      <c r="AE11" s="195"/>
      <c r="AF11" s="199"/>
      <c r="AG11" s="200" t="s">
        <v>64</v>
      </c>
    </row>
    <row r="12" spans="1:33">
      <c r="A12" s="194" t="s">
        <v>59</v>
      </c>
      <c r="B12" s="25" t="s">
        <v>64</v>
      </c>
      <c r="C12" s="109" t="s">
        <v>64</v>
      </c>
      <c r="D12" s="128" t="s">
        <v>64</v>
      </c>
      <c r="E12" s="109" t="s">
        <v>64</v>
      </c>
      <c r="F12" s="109" t="s">
        <v>64</v>
      </c>
      <c r="G12" s="109" t="s">
        <v>64</v>
      </c>
      <c r="H12" s="109"/>
      <c r="I12" s="109"/>
      <c r="J12" s="109" t="s">
        <v>64</v>
      </c>
      <c r="K12" s="109" t="s">
        <v>64</v>
      </c>
      <c r="L12" s="26" t="s">
        <v>64</v>
      </c>
      <c r="M12" s="26" t="s">
        <v>64</v>
      </c>
      <c r="N12" s="26" t="s">
        <v>64</v>
      </c>
      <c r="O12" s="27"/>
      <c r="P12" s="60"/>
      <c r="Q12" s="44"/>
      <c r="R12" s="45"/>
      <c r="S12" s="121" t="s">
        <v>64</v>
      </c>
      <c r="T12" s="135" t="s">
        <v>64</v>
      </c>
      <c r="U12" s="141"/>
      <c r="V12" s="14"/>
      <c r="W12" s="14"/>
      <c r="X12" s="12"/>
      <c r="Y12" s="15"/>
      <c r="Z12" s="13"/>
      <c r="AA12" s="13"/>
      <c r="AB12" s="36"/>
      <c r="AC12" s="37" t="s">
        <v>64</v>
      </c>
      <c r="AD12" s="53"/>
      <c r="AE12" s="195"/>
      <c r="AF12" s="199"/>
      <c r="AG12" s="200" t="s">
        <v>64</v>
      </c>
    </row>
    <row r="13" spans="1:33">
      <c r="A13" s="194" t="s">
        <v>75</v>
      </c>
      <c r="B13" s="25" t="s">
        <v>64</v>
      </c>
      <c r="C13" s="109" t="s">
        <v>64</v>
      </c>
      <c r="D13" s="128"/>
      <c r="E13" s="109" t="s">
        <v>64</v>
      </c>
      <c r="F13" s="109" t="s">
        <v>64</v>
      </c>
      <c r="G13" s="109"/>
      <c r="H13" s="109"/>
      <c r="I13" s="109"/>
      <c r="J13" s="109" t="s">
        <v>64</v>
      </c>
      <c r="K13" s="109" t="s">
        <v>64</v>
      </c>
      <c r="L13" s="26" t="s">
        <v>64</v>
      </c>
      <c r="M13" s="26" t="s">
        <v>64</v>
      </c>
      <c r="N13" s="26" t="s">
        <v>64</v>
      </c>
      <c r="O13" s="27"/>
      <c r="P13" s="60"/>
      <c r="Q13" s="44"/>
      <c r="R13" s="45"/>
      <c r="S13" s="121" t="s">
        <v>64</v>
      </c>
      <c r="T13" s="135" t="s">
        <v>64</v>
      </c>
      <c r="U13" s="141"/>
      <c r="V13" s="14"/>
      <c r="W13" s="14"/>
      <c r="X13" s="12"/>
      <c r="Y13" s="15"/>
      <c r="Z13" s="13"/>
      <c r="AA13" s="13"/>
      <c r="AB13" s="36"/>
      <c r="AC13" s="37" t="s">
        <v>64</v>
      </c>
      <c r="AD13" s="53"/>
      <c r="AE13" s="195"/>
      <c r="AF13" s="199"/>
      <c r="AG13" s="200" t="s">
        <v>64</v>
      </c>
    </row>
    <row r="14" spans="1:33">
      <c r="A14" s="194" t="s">
        <v>60</v>
      </c>
      <c r="B14" s="219" t="s">
        <v>64</v>
      </c>
      <c r="C14" s="162" t="s">
        <v>64</v>
      </c>
      <c r="D14" s="109" t="s">
        <v>64</v>
      </c>
      <c r="E14" s="109" t="s">
        <v>64</v>
      </c>
      <c r="F14" s="109" t="s">
        <v>64</v>
      </c>
      <c r="G14" s="109" t="s">
        <v>64</v>
      </c>
      <c r="H14" s="109"/>
      <c r="I14" s="109"/>
      <c r="J14" s="109" t="s">
        <v>64</v>
      </c>
      <c r="K14" s="109" t="s">
        <v>64</v>
      </c>
      <c r="L14" s="26" t="s">
        <v>64</v>
      </c>
      <c r="M14" s="26" t="s">
        <v>64</v>
      </c>
      <c r="N14" s="26" t="s">
        <v>64</v>
      </c>
      <c r="O14" s="27"/>
      <c r="P14" s="60"/>
      <c r="Q14" s="44"/>
      <c r="R14" s="45"/>
      <c r="S14" s="121" t="s">
        <v>64</v>
      </c>
      <c r="T14" s="135" t="s">
        <v>64</v>
      </c>
      <c r="U14" s="141"/>
      <c r="V14" s="14"/>
      <c r="W14" s="14"/>
      <c r="X14" s="12"/>
      <c r="Y14" s="15"/>
      <c r="Z14" s="13"/>
      <c r="AA14" s="13"/>
      <c r="AB14" s="36"/>
      <c r="AC14" s="37" t="s">
        <v>64</v>
      </c>
      <c r="AD14" s="53"/>
      <c r="AE14" s="195"/>
      <c r="AF14" s="199"/>
      <c r="AG14" s="200" t="s">
        <v>64</v>
      </c>
    </row>
    <row r="15" spans="1:33" ht="15.75" thickBot="1">
      <c r="A15" s="220" t="s">
        <v>70</v>
      </c>
      <c r="B15" s="28" t="s">
        <v>64</v>
      </c>
      <c r="C15" s="130" t="s">
        <v>64</v>
      </c>
      <c r="D15" s="110" t="s">
        <v>64</v>
      </c>
      <c r="E15" s="110" t="s">
        <v>64</v>
      </c>
      <c r="F15" s="110" t="s">
        <v>64</v>
      </c>
      <c r="G15" s="110" t="s">
        <v>64</v>
      </c>
      <c r="H15" s="110"/>
      <c r="I15" s="110"/>
      <c r="J15" s="110" t="s">
        <v>64</v>
      </c>
      <c r="K15" s="110" t="s">
        <v>64</v>
      </c>
      <c r="L15" s="29" t="s">
        <v>64</v>
      </c>
      <c r="M15" s="29" t="s">
        <v>64</v>
      </c>
      <c r="N15" s="29" t="s">
        <v>64</v>
      </c>
      <c r="O15" s="30"/>
      <c r="P15" s="61"/>
      <c r="Q15" s="47"/>
      <c r="R15" s="48"/>
      <c r="S15" s="122" t="s">
        <v>64</v>
      </c>
      <c r="T15" s="136" t="s">
        <v>64</v>
      </c>
      <c r="U15" s="142"/>
      <c r="V15" s="67"/>
      <c r="W15" s="67"/>
      <c r="X15" s="16"/>
      <c r="Y15" s="18"/>
      <c r="Z15" s="17"/>
      <c r="AA15" s="17"/>
      <c r="AB15" s="38"/>
      <c r="AC15" s="39" t="s">
        <v>64</v>
      </c>
      <c r="AD15" s="54"/>
      <c r="AE15" s="196"/>
      <c r="AF15" s="212"/>
      <c r="AG15" s="213" t="s">
        <v>64</v>
      </c>
    </row>
    <row r="16" spans="1:33">
      <c r="A16" s="191" t="s">
        <v>61</v>
      </c>
      <c r="B16" s="230"/>
      <c r="C16" s="230"/>
      <c r="D16" s="230" t="s">
        <v>64</v>
      </c>
      <c r="E16" s="230" t="s">
        <v>64</v>
      </c>
      <c r="F16" s="230"/>
      <c r="G16" s="230"/>
      <c r="H16" s="230"/>
      <c r="I16" s="230"/>
      <c r="J16" s="230"/>
      <c r="K16" s="230"/>
      <c r="L16" s="229"/>
      <c r="M16" s="231"/>
      <c r="N16" s="231"/>
      <c r="O16" s="232"/>
      <c r="P16" s="60"/>
      <c r="Q16" s="44"/>
      <c r="R16" s="45"/>
      <c r="S16" s="43"/>
      <c r="T16" s="134"/>
      <c r="U16" s="237"/>
      <c r="V16" s="9"/>
      <c r="W16" s="10"/>
      <c r="X16" s="245"/>
      <c r="Y16" s="15"/>
      <c r="Z16" s="13"/>
      <c r="AA16" s="13"/>
      <c r="AB16" s="36"/>
      <c r="AC16" s="37"/>
      <c r="AD16" s="53"/>
      <c r="AE16" s="195"/>
      <c r="AF16" s="9"/>
      <c r="AG16" s="10"/>
    </row>
    <row r="17" spans="1:33">
      <c r="A17" s="194" t="s">
        <v>115</v>
      </c>
      <c r="B17" s="25" t="s">
        <v>64</v>
      </c>
      <c r="C17" s="109"/>
      <c r="D17" s="128" t="s">
        <v>64</v>
      </c>
      <c r="E17" s="109" t="s">
        <v>64</v>
      </c>
      <c r="F17" s="109"/>
      <c r="G17" s="109"/>
      <c r="H17" s="109"/>
      <c r="I17" s="109"/>
      <c r="J17" s="109"/>
      <c r="K17" s="109"/>
      <c r="L17" s="26"/>
      <c r="M17" s="26"/>
      <c r="N17" s="26"/>
      <c r="O17" s="27"/>
      <c r="P17" s="60"/>
      <c r="Q17" s="44"/>
      <c r="R17" s="45"/>
      <c r="S17" s="43"/>
      <c r="T17" s="134"/>
      <c r="U17" s="237"/>
      <c r="V17" s="170"/>
      <c r="W17" s="172"/>
      <c r="X17" s="245"/>
      <c r="Y17" s="15"/>
      <c r="Z17" s="13"/>
      <c r="AA17" s="13"/>
      <c r="AB17" s="36"/>
      <c r="AC17" s="37"/>
      <c r="AD17" s="53"/>
      <c r="AE17" s="195"/>
      <c r="AF17" s="170"/>
      <c r="AG17" s="172"/>
    </row>
    <row r="18" spans="1:33">
      <c r="A18" s="194" t="s">
        <v>71</v>
      </c>
      <c r="B18" s="25"/>
      <c r="C18" s="109"/>
      <c r="D18" s="128" t="s">
        <v>64</v>
      </c>
      <c r="E18" s="109" t="s">
        <v>64</v>
      </c>
      <c r="F18" s="109"/>
      <c r="G18" s="109" t="s">
        <v>64</v>
      </c>
      <c r="H18" s="109"/>
      <c r="I18" s="109"/>
      <c r="J18" s="109"/>
      <c r="K18" s="109"/>
      <c r="L18" s="26"/>
      <c r="M18" s="26"/>
      <c r="N18" s="26"/>
      <c r="O18" s="27"/>
      <c r="P18" s="60"/>
      <c r="Q18" s="44"/>
      <c r="R18" s="45"/>
      <c r="S18" s="43"/>
      <c r="T18" s="134"/>
      <c r="U18" s="237"/>
      <c r="V18" s="12"/>
      <c r="W18" s="13"/>
      <c r="X18" s="245"/>
      <c r="Y18" s="15"/>
      <c r="Z18" s="13"/>
      <c r="AA18" s="13"/>
      <c r="AB18" s="36"/>
      <c r="AC18" s="37"/>
      <c r="AD18" s="53"/>
      <c r="AE18" s="195"/>
      <c r="AF18" s="12"/>
      <c r="AG18" s="13"/>
    </row>
    <row r="19" spans="1:33" ht="15.75" thickBot="1">
      <c r="A19" s="220" t="s">
        <v>72</v>
      </c>
      <c r="B19" s="28" t="s">
        <v>64</v>
      </c>
      <c r="C19" s="132"/>
      <c r="D19" s="29" t="s">
        <v>64</v>
      </c>
      <c r="E19" s="29" t="s">
        <v>64</v>
      </c>
      <c r="F19" s="29"/>
      <c r="G19" s="29" t="s">
        <v>64</v>
      </c>
      <c r="H19" s="29"/>
      <c r="I19" s="29"/>
      <c r="J19" s="29"/>
      <c r="K19" s="29" t="s">
        <v>64</v>
      </c>
      <c r="L19" s="29" t="s">
        <v>64</v>
      </c>
      <c r="M19" s="156"/>
      <c r="N19" s="156"/>
      <c r="O19" s="30"/>
      <c r="P19" s="61"/>
      <c r="Q19" s="47"/>
      <c r="R19" s="48"/>
      <c r="S19" s="123" t="s">
        <v>64</v>
      </c>
      <c r="T19" s="137"/>
      <c r="U19" s="238"/>
      <c r="V19" s="16"/>
      <c r="W19" s="17"/>
      <c r="X19" s="246"/>
      <c r="Y19" s="18"/>
      <c r="Z19" s="17"/>
      <c r="AA19" s="17"/>
      <c r="AB19" s="38"/>
      <c r="AC19" s="39" t="s">
        <v>64</v>
      </c>
      <c r="AD19" s="54"/>
      <c r="AE19" s="196"/>
      <c r="AF19" s="203"/>
      <c r="AG19" s="204" t="s">
        <v>64</v>
      </c>
    </row>
    <row r="20" spans="1:33">
      <c r="A20" s="190" t="s">
        <v>25</v>
      </c>
      <c r="B20" s="22"/>
      <c r="C20" s="224"/>
      <c r="D20" s="23"/>
      <c r="E20" s="23"/>
      <c r="F20" s="23"/>
      <c r="G20" s="23"/>
      <c r="H20" s="23"/>
      <c r="I20" s="23"/>
      <c r="J20" s="23"/>
      <c r="K20" s="23"/>
      <c r="L20" s="23"/>
      <c r="M20" s="153"/>
      <c r="N20" s="153"/>
      <c r="O20" s="24" t="s">
        <v>64</v>
      </c>
      <c r="P20" s="59"/>
      <c r="Q20" s="41"/>
      <c r="R20" s="42" t="s">
        <v>64</v>
      </c>
      <c r="S20" s="40"/>
      <c r="T20" s="133"/>
      <c r="U20" s="239"/>
      <c r="V20" s="250" t="s">
        <v>64</v>
      </c>
      <c r="W20" s="251"/>
      <c r="X20" s="247"/>
      <c r="Y20" s="11"/>
      <c r="Z20" s="10"/>
      <c r="AA20" s="13"/>
      <c r="AB20" s="34"/>
      <c r="AC20" s="35"/>
      <c r="AD20" s="52"/>
      <c r="AE20" s="52" t="s">
        <v>64</v>
      </c>
      <c r="AF20" s="209"/>
      <c r="AG20" s="210"/>
    </row>
    <row r="21" spans="1:33">
      <c r="A21" s="191" t="s">
        <v>27</v>
      </c>
      <c r="B21" s="25"/>
      <c r="C21" s="131"/>
      <c r="D21" s="26"/>
      <c r="E21" s="26"/>
      <c r="F21" s="26"/>
      <c r="G21" s="26"/>
      <c r="H21" s="26"/>
      <c r="I21" s="26"/>
      <c r="J21" s="26"/>
      <c r="K21" s="26"/>
      <c r="L21" s="26"/>
      <c r="M21" s="154"/>
      <c r="N21" s="154"/>
      <c r="O21" s="27" t="s">
        <v>64</v>
      </c>
      <c r="P21" s="60"/>
      <c r="Q21" s="44"/>
      <c r="R21" s="45" t="s">
        <v>64</v>
      </c>
      <c r="S21" s="43"/>
      <c r="T21" s="134"/>
      <c r="U21" s="237"/>
      <c r="V21" s="254" t="s">
        <v>64</v>
      </c>
      <c r="W21" s="255"/>
      <c r="X21" s="245"/>
      <c r="Y21" s="15"/>
      <c r="Z21" s="13"/>
      <c r="AA21" s="13"/>
      <c r="AB21" s="36"/>
      <c r="AC21" s="37"/>
      <c r="AD21" s="53"/>
      <c r="AE21" s="53" t="s">
        <v>64</v>
      </c>
      <c r="AF21" s="201"/>
      <c r="AG21" s="202"/>
    </row>
    <row r="22" spans="1:33">
      <c r="A22" s="191" t="s">
        <v>29</v>
      </c>
      <c r="B22" s="25"/>
      <c r="C22" s="131"/>
      <c r="D22" s="26"/>
      <c r="E22" s="26"/>
      <c r="F22" s="26"/>
      <c r="G22" s="26"/>
      <c r="H22" s="26"/>
      <c r="I22" s="26"/>
      <c r="J22" s="26"/>
      <c r="K22" s="26"/>
      <c r="L22" s="26"/>
      <c r="M22" s="154"/>
      <c r="N22" s="154"/>
      <c r="O22" s="27" t="s">
        <v>64</v>
      </c>
      <c r="P22" s="60"/>
      <c r="Q22" s="44"/>
      <c r="R22" s="45" t="s">
        <v>64</v>
      </c>
      <c r="S22" s="43"/>
      <c r="T22" s="134"/>
      <c r="U22" s="237"/>
      <c r="V22" s="254" t="s">
        <v>64</v>
      </c>
      <c r="W22" s="255"/>
      <c r="X22" s="245"/>
      <c r="Y22" s="15"/>
      <c r="Z22" s="13"/>
      <c r="AA22" s="13"/>
      <c r="AB22" s="36"/>
      <c r="AC22" s="37"/>
      <c r="AD22" s="53"/>
      <c r="AE22" s="53" t="s">
        <v>64</v>
      </c>
      <c r="AF22" s="201"/>
      <c r="AG22" s="202"/>
    </row>
    <row r="23" spans="1:33" ht="15.75" thickBot="1">
      <c r="A23" s="192" t="s">
        <v>30</v>
      </c>
      <c r="B23" s="28"/>
      <c r="C23" s="132"/>
      <c r="D23" s="29"/>
      <c r="E23" s="29"/>
      <c r="F23" s="29"/>
      <c r="G23" s="29"/>
      <c r="H23" s="29"/>
      <c r="I23" s="29"/>
      <c r="J23" s="29"/>
      <c r="K23" s="29"/>
      <c r="L23" s="29"/>
      <c r="M23" s="156"/>
      <c r="N23" s="156"/>
      <c r="O23" s="30" t="s">
        <v>64</v>
      </c>
      <c r="P23" s="61"/>
      <c r="Q23" s="47"/>
      <c r="R23" s="48" t="s">
        <v>64</v>
      </c>
      <c r="S23" s="46"/>
      <c r="T23" s="137"/>
      <c r="U23" s="238"/>
      <c r="V23" s="252" t="s">
        <v>64</v>
      </c>
      <c r="W23" s="253"/>
      <c r="X23" s="246"/>
      <c r="Y23" s="18"/>
      <c r="Z23" s="17"/>
      <c r="AA23" s="17"/>
      <c r="AB23" s="38"/>
      <c r="AC23" s="39"/>
      <c r="AD23" s="54"/>
      <c r="AE23" s="54" t="s">
        <v>64</v>
      </c>
      <c r="AF23" s="207"/>
      <c r="AG23" s="208"/>
    </row>
    <row r="24" spans="1:33">
      <c r="A24" s="194" t="s">
        <v>26</v>
      </c>
      <c r="B24" s="219"/>
      <c r="C24" s="228"/>
      <c r="D24" s="227"/>
      <c r="E24" s="227"/>
      <c r="F24" s="227"/>
      <c r="G24" s="227"/>
      <c r="H24" s="227"/>
      <c r="I24" s="227"/>
      <c r="J24" s="227"/>
      <c r="K24" s="227"/>
      <c r="L24" s="227"/>
      <c r="M24" s="163"/>
      <c r="N24" s="163"/>
      <c r="O24" s="164" t="s">
        <v>64</v>
      </c>
      <c r="P24" s="60"/>
      <c r="Q24" s="44"/>
      <c r="R24" s="45" t="s">
        <v>64</v>
      </c>
      <c r="S24" s="43"/>
      <c r="T24" s="134"/>
      <c r="U24" s="240" t="s">
        <v>64</v>
      </c>
      <c r="V24" s="250" t="s">
        <v>64</v>
      </c>
      <c r="W24" s="251" t="s">
        <v>64</v>
      </c>
      <c r="X24" s="245"/>
      <c r="Y24" s="15"/>
      <c r="Z24" s="13"/>
      <c r="AA24" s="13"/>
      <c r="AB24" s="36"/>
      <c r="AC24" s="37"/>
      <c r="AD24" s="53"/>
      <c r="AE24" s="53" t="s">
        <v>64</v>
      </c>
      <c r="AF24" s="216" t="s">
        <v>64</v>
      </c>
      <c r="AG24" s="211"/>
    </row>
    <row r="25" spans="1:33" ht="15.75" thickBot="1">
      <c r="A25" s="194" t="s">
        <v>28</v>
      </c>
      <c r="B25" s="28"/>
      <c r="C25" s="132"/>
      <c r="D25" s="29"/>
      <c r="E25" s="29"/>
      <c r="F25" s="29"/>
      <c r="G25" s="29"/>
      <c r="H25" s="29"/>
      <c r="I25" s="29"/>
      <c r="J25" s="29"/>
      <c r="K25" s="29"/>
      <c r="L25" s="29"/>
      <c r="M25" s="156"/>
      <c r="N25" s="156"/>
      <c r="O25" s="30" t="s">
        <v>64</v>
      </c>
      <c r="P25" s="60"/>
      <c r="Q25" s="44"/>
      <c r="R25" s="45" t="s">
        <v>64</v>
      </c>
      <c r="S25" s="43"/>
      <c r="T25" s="134"/>
      <c r="U25" s="241" t="s">
        <v>64</v>
      </c>
      <c r="V25" s="252" t="s">
        <v>64</v>
      </c>
      <c r="W25" s="253" t="s">
        <v>64</v>
      </c>
      <c r="X25" s="245"/>
      <c r="Y25" s="15"/>
      <c r="Z25" s="13"/>
      <c r="AA25" s="13"/>
      <c r="AB25" s="36"/>
      <c r="AC25" s="37"/>
      <c r="AD25" s="53"/>
      <c r="AE25" s="53" t="s">
        <v>64</v>
      </c>
      <c r="AF25" s="203" t="s">
        <v>64</v>
      </c>
      <c r="AG25" s="204"/>
    </row>
    <row r="26" spans="1:33">
      <c r="A26" s="190" t="s">
        <v>23</v>
      </c>
      <c r="B26" s="22"/>
      <c r="C26" s="224"/>
      <c r="D26" s="23"/>
      <c r="E26" s="23"/>
      <c r="F26" s="23"/>
      <c r="G26" s="23"/>
      <c r="H26" s="108" t="s">
        <v>64</v>
      </c>
      <c r="I26" s="23" t="s">
        <v>64</v>
      </c>
      <c r="J26" s="23"/>
      <c r="K26" s="23"/>
      <c r="L26" s="23"/>
      <c r="M26" s="153"/>
      <c r="N26" s="153"/>
      <c r="O26" s="24"/>
      <c r="P26" s="107" t="s">
        <v>64</v>
      </c>
      <c r="Q26" s="107" t="s">
        <v>64</v>
      </c>
      <c r="R26" s="42"/>
      <c r="S26" s="40"/>
      <c r="T26" s="133"/>
      <c r="U26" s="239"/>
      <c r="V26" s="9"/>
      <c r="W26" s="10"/>
      <c r="X26" s="247"/>
      <c r="Y26" s="11"/>
      <c r="Z26" s="10"/>
      <c r="AA26" s="10" t="s">
        <v>64</v>
      </c>
      <c r="AB26" s="34"/>
      <c r="AC26" s="35"/>
      <c r="AD26" s="37" t="s">
        <v>64</v>
      </c>
      <c r="AE26" s="197"/>
      <c r="AF26" s="216"/>
      <c r="AG26" s="211"/>
    </row>
    <row r="27" spans="1:33" ht="15.75" thickBot="1">
      <c r="A27" s="220" t="s">
        <v>24</v>
      </c>
      <c r="B27" s="28"/>
      <c r="C27" s="132"/>
      <c r="D27" s="29"/>
      <c r="E27" s="29"/>
      <c r="F27" s="29"/>
      <c r="G27" s="29"/>
      <c r="H27" s="29" t="s">
        <v>64</v>
      </c>
      <c r="I27" s="29" t="s">
        <v>64</v>
      </c>
      <c r="J27" s="29"/>
      <c r="K27" s="29"/>
      <c r="L27" s="29"/>
      <c r="M27" s="156"/>
      <c r="N27" s="156"/>
      <c r="O27" s="30"/>
      <c r="P27" s="47" t="s">
        <v>64</v>
      </c>
      <c r="Q27" s="47" t="s">
        <v>64</v>
      </c>
      <c r="R27" s="48"/>
      <c r="S27" s="46"/>
      <c r="T27" s="137"/>
      <c r="U27" s="238"/>
      <c r="V27" s="16"/>
      <c r="W27" s="17"/>
      <c r="X27" s="246"/>
      <c r="Y27" s="18"/>
      <c r="Z27" s="17"/>
      <c r="AA27" s="17"/>
      <c r="AB27" s="38"/>
      <c r="AC27" s="39"/>
      <c r="AD27" s="37" t="s">
        <v>64</v>
      </c>
      <c r="AE27" s="54"/>
      <c r="AF27" s="203"/>
      <c r="AG27" s="204"/>
    </row>
    <row r="28" spans="1:33">
      <c r="A28" s="190" t="s">
        <v>22</v>
      </c>
      <c r="B28" s="22"/>
      <c r="C28" s="224"/>
      <c r="D28" s="23" t="s">
        <v>64</v>
      </c>
      <c r="E28" s="23" t="s">
        <v>64</v>
      </c>
      <c r="F28" s="23" t="s">
        <v>64</v>
      </c>
      <c r="G28" s="23" t="s">
        <v>64</v>
      </c>
      <c r="H28" s="23"/>
      <c r="I28" s="23"/>
      <c r="J28" s="23" t="s">
        <v>64</v>
      </c>
      <c r="K28" s="23" t="s">
        <v>64</v>
      </c>
      <c r="L28" s="23" t="s">
        <v>64</v>
      </c>
      <c r="M28" s="153"/>
      <c r="N28" s="153"/>
      <c r="O28" s="24"/>
      <c r="P28" s="59"/>
      <c r="Q28" s="41"/>
      <c r="R28" s="42"/>
      <c r="S28" s="40"/>
      <c r="T28" s="133"/>
      <c r="U28" s="240"/>
      <c r="V28" s="9"/>
      <c r="W28" s="10"/>
      <c r="X28" s="247" t="s">
        <v>64</v>
      </c>
      <c r="Y28" s="11" t="s">
        <v>64</v>
      </c>
      <c r="Z28" s="10"/>
      <c r="AA28" s="10"/>
      <c r="AB28" s="34" t="s">
        <v>64</v>
      </c>
      <c r="AC28" s="35"/>
      <c r="AD28" s="52"/>
      <c r="AE28" s="197"/>
      <c r="AF28" s="209"/>
      <c r="AG28" s="210"/>
    </row>
    <row r="29" spans="1:33">
      <c r="A29" s="191" t="s">
        <v>53</v>
      </c>
      <c r="B29" s="25"/>
      <c r="C29" s="131"/>
      <c r="D29" s="26" t="s">
        <v>64</v>
      </c>
      <c r="E29" s="26" t="s">
        <v>64</v>
      </c>
      <c r="F29" s="26" t="s">
        <v>64</v>
      </c>
      <c r="G29" s="26" t="s">
        <v>64</v>
      </c>
      <c r="H29" s="26"/>
      <c r="I29" s="26"/>
      <c r="J29" s="26" t="s">
        <v>64</v>
      </c>
      <c r="K29" s="26" t="s">
        <v>64</v>
      </c>
      <c r="L29" s="26" t="s">
        <v>64</v>
      </c>
      <c r="M29" s="154"/>
      <c r="N29" s="154"/>
      <c r="O29" s="27"/>
      <c r="P29" s="60"/>
      <c r="Q29" s="44"/>
      <c r="R29" s="45"/>
      <c r="S29" s="43"/>
      <c r="T29" s="134"/>
      <c r="U29" s="237"/>
      <c r="V29" s="12"/>
      <c r="W29" s="13"/>
      <c r="X29" s="245" t="s">
        <v>64</v>
      </c>
      <c r="Y29" s="15" t="s">
        <v>64</v>
      </c>
      <c r="Z29" s="13"/>
      <c r="AA29" s="13"/>
      <c r="AB29" s="36" t="s">
        <v>64</v>
      </c>
      <c r="AC29" s="37"/>
      <c r="AD29" s="53"/>
      <c r="AE29" s="195"/>
      <c r="AF29" s="201"/>
      <c r="AG29" s="202"/>
    </row>
    <row r="30" spans="1:33">
      <c r="A30" s="221" t="s">
        <v>82</v>
      </c>
      <c r="B30" s="25"/>
      <c r="C30" s="129"/>
      <c r="D30" s="106" t="s">
        <v>64</v>
      </c>
      <c r="E30" s="106" t="s">
        <v>64</v>
      </c>
      <c r="F30" s="62"/>
      <c r="G30" s="26" t="s">
        <v>64</v>
      </c>
      <c r="H30" s="62"/>
      <c r="I30" s="62"/>
      <c r="J30" s="62"/>
      <c r="K30" s="62"/>
      <c r="L30" s="62"/>
      <c r="M30" s="155"/>
      <c r="N30" s="155"/>
      <c r="O30" s="63"/>
      <c r="P30" s="64"/>
      <c r="Q30" s="65"/>
      <c r="R30" s="66"/>
      <c r="S30" s="73"/>
      <c r="T30" s="138"/>
      <c r="U30" s="242"/>
      <c r="V30" s="12"/>
      <c r="W30" s="13"/>
      <c r="X30" s="248"/>
      <c r="Y30" s="68"/>
      <c r="Z30" s="69"/>
      <c r="AA30" s="69"/>
      <c r="AB30" s="70"/>
      <c r="AC30" s="71"/>
      <c r="AD30" s="72"/>
      <c r="AE30" s="198"/>
      <c r="AF30" s="201"/>
      <c r="AG30" s="202"/>
    </row>
    <row r="31" spans="1:33">
      <c r="A31" s="222" t="s">
        <v>83</v>
      </c>
      <c r="B31" s="25"/>
      <c r="C31" s="225"/>
      <c r="D31" s="62"/>
      <c r="E31" s="62"/>
      <c r="F31" s="62"/>
      <c r="G31" s="62"/>
      <c r="H31" s="62"/>
      <c r="I31" s="62"/>
      <c r="J31" s="62"/>
      <c r="K31" s="62"/>
      <c r="L31" s="62"/>
      <c r="M31" s="155"/>
      <c r="N31" s="155"/>
      <c r="O31" s="63"/>
      <c r="P31" s="64"/>
      <c r="Q31" s="65"/>
      <c r="R31" s="66"/>
      <c r="S31" s="73"/>
      <c r="T31" s="138"/>
      <c r="U31" s="242"/>
      <c r="V31" s="12"/>
      <c r="W31" s="13"/>
      <c r="X31" s="248"/>
      <c r="Y31" s="68"/>
      <c r="Z31" s="69"/>
      <c r="AA31" s="69"/>
      <c r="AB31" s="70"/>
      <c r="AC31" s="71"/>
      <c r="AD31" s="72"/>
      <c r="AE31" s="198"/>
      <c r="AF31" s="201"/>
      <c r="AG31" s="202"/>
    </row>
    <row r="32" spans="1:33">
      <c r="A32" s="222" t="s">
        <v>84</v>
      </c>
      <c r="B32" s="25"/>
      <c r="C32" s="225"/>
      <c r="D32" s="62"/>
      <c r="E32" s="62"/>
      <c r="F32" s="62"/>
      <c r="G32" s="62"/>
      <c r="H32" s="62"/>
      <c r="I32" s="62"/>
      <c r="J32" s="62"/>
      <c r="K32" s="62"/>
      <c r="L32" s="62"/>
      <c r="M32" s="155"/>
      <c r="N32" s="155"/>
      <c r="O32" s="63"/>
      <c r="P32" s="64"/>
      <c r="Q32" s="65"/>
      <c r="R32" s="66"/>
      <c r="S32" s="73"/>
      <c r="T32" s="138"/>
      <c r="U32" s="242"/>
      <c r="V32" s="12"/>
      <c r="W32" s="13"/>
      <c r="X32" s="248"/>
      <c r="Y32" s="68"/>
      <c r="Z32" s="69"/>
      <c r="AA32" s="69"/>
      <c r="AB32" s="70"/>
      <c r="AC32" s="71"/>
      <c r="AD32" s="72"/>
      <c r="AE32" s="198"/>
      <c r="AF32" s="201"/>
      <c r="AG32" s="202"/>
    </row>
    <row r="33" spans="1:33">
      <c r="A33" s="194" t="s">
        <v>101</v>
      </c>
      <c r="B33" s="25" t="s">
        <v>64</v>
      </c>
      <c r="C33" s="131" t="s">
        <v>64</v>
      </c>
      <c r="D33" s="26" t="s">
        <v>64</v>
      </c>
      <c r="E33" s="26" t="s">
        <v>64</v>
      </c>
      <c r="F33" s="26"/>
      <c r="G33" s="26"/>
      <c r="H33" s="26"/>
      <c r="I33" s="26"/>
      <c r="J33" s="26"/>
      <c r="K33" s="26"/>
      <c r="L33" s="26"/>
      <c r="M33" s="26"/>
      <c r="N33" s="26"/>
      <c r="O33" s="27"/>
      <c r="P33" s="60"/>
      <c r="Q33" s="44"/>
      <c r="R33" s="45"/>
      <c r="S33" s="143" t="s">
        <v>64</v>
      </c>
      <c r="T33" s="134"/>
      <c r="U33" s="241"/>
      <c r="V33" s="12"/>
      <c r="W33" s="13"/>
      <c r="X33" s="245"/>
      <c r="Y33" s="15"/>
      <c r="Z33" s="13"/>
      <c r="AA33" s="13"/>
      <c r="AB33" s="36"/>
      <c r="AC33" s="37"/>
      <c r="AD33" s="53"/>
      <c r="AE33" s="195"/>
      <c r="AF33" s="201"/>
      <c r="AG33" s="202"/>
    </row>
    <row r="34" spans="1:33">
      <c r="A34" s="194" t="s">
        <v>91</v>
      </c>
      <c r="B34" s="25" t="s">
        <v>64</v>
      </c>
      <c r="C34" s="131" t="s">
        <v>64</v>
      </c>
      <c r="D34" s="26" t="s">
        <v>64</v>
      </c>
      <c r="E34" s="26" t="s">
        <v>64</v>
      </c>
      <c r="F34" s="26" t="s">
        <v>64</v>
      </c>
      <c r="G34" s="26" t="s">
        <v>64</v>
      </c>
      <c r="H34" s="26"/>
      <c r="I34" s="26"/>
      <c r="J34" s="26" t="s">
        <v>64</v>
      </c>
      <c r="K34" s="26" t="s">
        <v>64</v>
      </c>
      <c r="L34" s="26" t="s">
        <v>64</v>
      </c>
      <c r="M34" s="26" t="s">
        <v>64</v>
      </c>
      <c r="N34" s="26" t="s">
        <v>64</v>
      </c>
      <c r="O34" s="27"/>
      <c r="P34" s="60"/>
      <c r="Q34" s="44"/>
      <c r="R34" s="45"/>
      <c r="S34" s="143" t="s">
        <v>64</v>
      </c>
      <c r="T34" s="144" t="s">
        <v>64</v>
      </c>
      <c r="U34" s="241"/>
      <c r="V34" s="12"/>
      <c r="W34" s="13"/>
      <c r="X34" s="245"/>
      <c r="Y34" s="15"/>
      <c r="Z34" s="13"/>
      <c r="AA34" s="13"/>
      <c r="AB34" s="36"/>
      <c r="AC34" s="37" t="s">
        <v>64</v>
      </c>
      <c r="AD34" s="53"/>
      <c r="AE34" s="195"/>
      <c r="AF34" s="201"/>
      <c r="AG34" s="202" t="s">
        <v>64</v>
      </c>
    </row>
    <row r="35" spans="1:33">
      <c r="A35" s="194" t="s">
        <v>85</v>
      </c>
      <c r="B35" s="25"/>
      <c r="C35" s="131" t="s">
        <v>64</v>
      </c>
      <c r="D35" s="26"/>
      <c r="E35" s="26"/>
      <c r="F35" s="26"/>
      <c r="G35" s="26" t="s">
        <v>64</v>
      </c>
      <c r="H35" s="26"/>
      <c r="I35" s="26"/>
      <c r="J35" s="26"/>
      <c r="K35" s="26"/>
      <c r="L35" s="26"/>
      <c r="M35" s="154"/>
      <c r="N35" s="154"/>
      <c r="O35" s="27"/>
      <c r="P35" s="60"/>
      <c r="Q35" s="44"/>
      <c r="R35" s="45"/>
      <c r="S35" s="145" t="s">
        <v>64</v>
      </c>
      <c r="T35" s="146" t="s">
        <v>64</v>
      </c>
      <c r="U35" s="243"/>
      <c r="V35" s="12"/>
      <c r="W35" s="13"/>
      <c r="X35" s="245"/>
      <c r="Y35" s="15"/>
      <c r="Z35" s="13"/>
      <c r="AA35" s="13"/>
      <c r="AB35" s="36"/>
      <c r="AC35" s="37"/>
      <c r="AD35" s="53"/>
      <c r="AE35" s="195"/>
      <c r="AF35" s="201"/>
      <c r="AG35" s="202"/>
    </row>
    <row r="36" spans="1:33">
      <c r="A36" s="194" t="s">
        <v>73</v>
      </c>
      <c r="B36" s="25" t="s">
        <v>64</v>
      </c>
      <c r="C36" s="131" t="s">
        <v>64</v>
      </c>
      <c r="D36" s="26" t="s">
        <v>64</v>
      </c>
      <c r="E36" s="26" t="s">
        <v>64</v>
      </c>
      <c r="F36" s="26" t="s">
        <v>64</v>
      </c>
      <c r="G36" s="26" t="s">
        <v>64</v>
      </c>
      <c r="H36" s="26"/>
      <c r="I36" s="26"/>
      <c r="J36" s="26" t="s">
        <v>64</v>
      </c>
      <c r="K36" s="26" t="s">
        <v>64</v>
      </c>
      <c r="L36" s="26" t="s">
        <v>64</v>
      </c>
      <c r="M36" s="26" t="s">
        <v>64</v>
      </c>
      <c r="N36" s="26" t="s">
        <v>64</v>
      </c>
      <c r="O36" s="27"/>
      <c r="P36" s="60"/>
      <c r="Q36" s="44"/>
      <c r="R36" s="45"/>
      <c r="S36" s="143" t="s">
        <v>64</v>
      </c>
      <c r="T36" s="144" t="s">
        <v>64</v>
      </c>
      <c r="U36" s="237"/>
      <c r="V36" s="12"/>
      <c r="W36" s="13"/>
      <c r="X36" s="245"/>
      <c r="Y36" s="15"/>
      <c r="Z36" s="13"/>
      <c r="AA36" s="13"/>
      <c r="AB36" s="36"/>
      <c r="AC36" s="37" t="s">
        <v>64</v>
      </c>
      <c r="AD36" s="53"/>
      <c r="AE36" s="195"/>
      <c r="AF36" s="201"/>
      <c r="AG36" s="202" t="s">
        <v>64</v>
      </c>
    </row>
    <row r="37" spans="1:33">
      <c r="A37" s="194" t="s">
        <v>74</v>
      </c>
      <c r="B37" s="25" t="s">
        <v>64</v>
      </c>
      <c r="C37" s="131" t="s">
        <v>64</v>
      </c>
      <c r="D37" s="26" t="s">
        <v>64</v>
      </c>
      <c r="E37" s="26" t="s">
        <v>64</v>
      </c>
      <c r="F37" s="26" t="s">
        <v>64</v>
      </c>
      <c r="G37" s="26" t="s">
        <v>64</v>
      </c>
      <c r="H37" s="26"/>
      <c r="I37" s="26"/>
      <c r="J37" s="26" t="s">
        <v>64</v>
      </c>
      <c r="K37" s="26" t="s">
        <v>64</v>
      </c>
      <c r="L37" s="26" t="s">
        <v>64</v>
      </c>
      <c r="M37" s="26" t="s">
        <v>64</v>
      </c>
      <c r="N37" s="26" t="s">
        <v>64</v>
      </c>
      <c r="O37" s="27"/>
      <c r="P37" s="60"/>
      <c r="Q37" s="44"/>
      <c r="R37" s="45"/>
      <c r="S37" s="143" t="s">
        <v>64</v>
      </c>
      <c r="T37" s="144" t="s">
        <v>64</v>
      </c>
      <c r="U37" s="237"/>
      <c r="V37" s="12"/>
      <c r="W37" s="13"/>
      <c r="X37" s="245"/>
      <c r="Y37" s="15"/>
      <c r="Z37" s="13"/>
      <c r="AA37" s="13"/>
      <c r="AB37" s="36"/>
      <c r="AC37" s="37" t="s">
        <v>64</v>
      </c>
      <c r="AD37" s="53"/>
      <c r="AE37" s="195"/>
      <c r="AF37" s="201"/>
      <c r="AG37" s="202" t="s">
        <v>64</v>
      </c>
    </row>
    <row r="38" spans="1:33" ht="15.75" thickBot="1">
      <c r="A38" s="220" t="s">
        <v>54</v>
      </c>
      <c r="B38" s="28"/>
      <c r="C38" s="132" t="s">
        <v>64</v>
      </c>
      <c r="D38" s="29"/>
      <c r="E38" s="29"/>
      <c r="F38" s="29"/>
      <c r="G38" s="29" t="s">
        <v>64</v>
      </c>
      <c r="H38" s="29"/>
      <c r="I38" s="29"/>
      <c r="J38" s="29"/>
      <c r="K38" s="29"/>
      <c r="L38" s="29"/>
      <c r="M38" s="156"/>
      <c r="N38" s="156"/>
      <c r="O38" s="30"/>
      <c r="P38" s="61"/>
      <c r="Q38" s="47"/>
      <c r="R38" s="48"/>
      <c r="S38" s="147" t="s">
        <v>64</v>
      </c>
      <c r="T38" s="148"/>
      <c r="U38" s="238"/>
      <c r="V38" s="16"/>
      <c r="W38" s="17"/>
      <c r="X38" s="246"/>
      <c r="Y38" s="18"/>
      <c r="Z38" s="17"/>
      <c r="AA38" s="17"/>
      <c r="AB38" s="38"/>
      <c r="AC38" s="39"/>
      <c r="AD38" s="54"/>
      <c r="AE38" s="196"/>
      <c r="AF38" s="207"/>
      <c r="AG38" s="208"/>
    </row>
    <row r="39" spans="1:33" ht="15.75" thickBot="1">
      <c r="A39" s="223" t="s">
        <v>52</v>
      </c>
      <c r="B39" s="31"/>
      <c r="C39" s="226"/>
      <c r="D39" s="32"/>
      <c r="E39" s="32"/>
      <c r="F39" s="32"/>
      <c r="G39" s="32"/>
      <c r="H39" s="32" t="s">
        <v>64</v>
      </c>
      <c r="I39" s="32"/>
      <c r="J39" s="32"/>
      <c r="K39" s="32"/>
      <c r="L39" s="32"/>
      <c r="M39" s="157"/>
      <c r="N39" s="157"/>
      <c r="O39" s="33"/>
      <c r="P39" s="50" t="s">
        <v>64</v>
      </c>
      <c r="Q39" s="50" t="s">
        <v>64</v>
      </c>
      <c r="R39" s="51"/>
      <c r="S39" s="49"/>
      <c r="T39" s="139"/>
      <c r="U39" s="244"/>
      <c r="V39" s="19"/>
      <c r="W39" s="20"/>
      <c r="X39" s="249"/>
      <c r="Y39" s="21"/>
      <c r="Z39" s="20"/>
      <c r="AA39" s="20"/>
      <c r="AB39" s="55"/>
      <c r="AC39" s="56"/>
      <c r="AD39" s="57"/>
      <c r="AE39" s="57"/>
      <c r="AF39" s="217"/>
      <c r="AG39" s="218"/>
    </row>
  </sheetData>
  <sheetProtection algorithmName="SHA-512" hashValue="TmXff3GvENjnrouQ7E0lyPvFgnSsUDmJPj4zArzGOWrUa9cjNvbGXnoxZaoG5kL40NONng90Xr02fJ1Tencg0Q==" saltValue="FkjvA26RMmM7q5LqxZu9kw==" spinCount="100000" sheet="1" selectLockedCells="1"/>
  <mergeCells count="7">
    <mergeCell ref="AF3:AG3"/>
    <mergeCell ref="X3:AA3"/>
    <mergeCell ref="AB3:AE3"/>
    <mergeCell ref="B3:O3"/>
    <mergeCell ref="P3:R3"/>
    <mergeCell ref="S3:T3"/>
    <mergeCell ref="V3:W3"/>
  </mergeCells>
  <hyperlinks>
    <hyperlink ref="A2" r:id="rId1" xr:uid="{B8B79DA1-61A3-4F59-89B6-9146CBC9D853}"/>
    <hyperlink ref="A3" r:id="rId2" xr:uid="{A64AF458-C116-494B-8835-0169C88C60AC}"/>
  </hyperlinks>
  <pageMargins left="0.7" right="0.7" top="0.75" bottom="0.75" header="0.3" footer="0.3"/>
  <pageSetup scale="49" fitToHeight="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388860A045340BD617014E60FDE8E" ma:contentTypeVersion="13" ma:contentTypeDescription="Create a new document." ma:contentTypeScope="" ma:versionID="e30ae4fd5b699e613bf7d3593388db8c">
  <xsd:schema xmlns:xsd="http://www.w3.org/2001/XMLSchema" xmlns:xs="http://www.w3.org/2001/XMLSchema" xmlns:p="http://schemas.microsoft.com/office/2006/metadata/properties" xmlns:ns3="3c0ef312-a600-4913-8b49-1262765588bd" xmlns:ns4="27693add-c81e-41e7-b19b-bd31dedee868" targetNamespace="http://schemas.microsoft.com/office/2006/metadata/properties" ma:root="true" ma:fieldsID="a751caffc98c64e68903a185eaafdd53" ns3:_="" ns4:_="">
    <xsd:import namespace="3c0ef312-a600-4913-8b49-1262765588bd"/>
    <xsd:import namespace="27693add-c81e-41e7-b19b-bd31dedee8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f312-a600-4913-8b49-126276558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93add-c81e-41e7-b19b-bd31dedee86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E039F1-8160-45AB-949B-053870507486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27693add-c81e-41e7-b19b-bd31dedee868"/>
    <ds:schemaRef ds:uri="http://purl.org/dc/terms/"/>
    <ds:schemaRef ds:uri="3c0ef312-a600-4913-8b49-1262765588bd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42E4E4-8B21-45A9-8C2D-8CF2DA4C1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0ef312-a600-4913-8b49-1262765588bd"/>
    <ds:schemaRef ds:uri="27693add-c81e-41e7-b19b-bd31dedee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6CB062-77A7-45ED-ABF7-FFD5E804C6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Selector Data</vt:lpstr>
      <vt:lpstr>Ethernet Selector Tool</vt:lpstr>
      <vt:lpstr>Adapter PN Cross Reference</vt:lpstr>
      <vt:lpstr>Dell OEM Skus</vt:lpstr>
      <vt:lpstr>Platform Data</vt:lpstr>
      <vt:lpstr>'Platform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HPE Ethernet Adapter Selector</dc:title>
  <dc:creator>Todd Owens</dc:creator>
  <cp:lastModifiedBy>Jacqueline Nguyen</cp:lastModifiedBy>
  <cp:lastPrinted>2018-03-13T17:15:36Z</cp:lastPrinted>
  <dcterms:created xsi:type="dcterms:W3CDTF">2017-01-21T16:10:08Z</dcterms:created>
  <dcterms:modified xsi:type="dcterms:W3CDTF">2019-12-13T14:38:10Z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0x010100C10388860A045340BD617014E60FDE8E</vt:lpwstr>
  </property>
</Properties>
</file>