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guyenj\Documents\other stuff internal\"/>
    </mc:Choice>
  </mc:AlternateContent>
  <xr:revisionPtr revIDLastSave="0" documentId="8_{7810DB01-AD94-4B65-95EC-F9E432C8D833}" xr6:coauthVersionLast="44" xr6:coauthVersionMax="44" xr10:uidLastSave="{00000000-0000-0000-0000-000000000000}"/>
  <workbookProtection workbookAlgorithmName="SHA-512" workbookHashValue="+6L3PDaaMrXhDkLGbGl7sibHkw9Hjkvpob9USUDtDvt7e0r5Dp6MDnn5XHQxVESKWUBCJ/zb6xZgJ0CQfN0C+w==" workbookSaltValue="ZPggWHXwb4pte3KyCRTLoQ==" workbookSpinCount="100000" lockStructure="1"/>
  <bookViews>
    <workbookView xWindow="-120" yWindow="-120" windowWidth="20730" windowHeight="11160" firstSheet="1" activeTab="1" xr2:uid="{00000000-000D-0000-FFFF-FFFF00000000}"/>
  </bookViews>
  <sheets>
    <sheet name="Selector Data" sheetId="4" state="hidden" r:id="rId1"/>
    <sheet name="Ethernet Selector Tool" sheetId="2" r:id="rId2"/>
    <sheet name="Adapter PN Cross Reference" sheetId="3" r:id="rId3"/>
    <sheet name="Dell OEM Skus" sheetId="9" r:id="rId4"/>
  </sheets>
  <definedNames>
    <definedName name="_xlnm._FilterDatabase" localSheetId="0" hidden="1">'Selector Data'!$A$1:$M$34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4" l="1"/>
  <c r="J34" i="4"/>
  <c r="J33" i="4"/>
  <c r="J31" i="4"/>
  <c r="B1" i="9"/>
  <c r="J28" i="4" l="1"/>
  <c r="J4" i="4"/>
  <c r="J7" i="4"/>
  <c r="E4" i="3" l="1"/>
  <c r="J24" i="4"/>
  <c r="J25" i="4"/>
  <c r="J8" i="4" l="1"/>
  <c r="J9" i="4"/>
  <c r="J17" i="4"/>
  <c r="J10" i="4"/>
  <c r="J11" i="4"/>
  <c r="J12" i="4"/>
  <c r="J13" i="4"/>
  <c r="J14" i="4"/>
  <c r="J15" i="4"/>
  <c r="J16" i="4"/>
  <c r="J18" i="4"/>
  <c r="J5" i="4"/>
  <c r="J6" i="4"/>
  <c r="J2" i="4"/>
  <c r="J3" i="4"/>
  <c r="J22" i="4"/>
  <c r="J21" i="4"/>
  <c r="J20" i="4"/>
  <c r="J19" i="4"/>
  <c r="J26" i="4"/>
  <c r="J27" i="4"/>
  <c r="J29" i="4"/>
  <c r="J30" i="4"/>
  <c r="J23" i="4"/>
  <c r="D5" i="2" l="1"/>
  <c r="D4" i="2"/>
  <c r="D9" i="3" l="1"/>
  <c r="D6" i="3"/>
  <c r="D8" i="2"/>
  <c r="D12" i="2" l="1"/>
  <c r="D5" i="3" l="1"/>
  <c r="D11" i="2"/>
  <c r="D9" i="2"/>
  <c r="H7" i="2"/>
  <c r="F7" i="2"/>
  <c r="D7" i="2"/>
  <c r="F3" i="2"/>
  <c r="H3" i="2"/>
  <c r="I8" i="3" l="1"/>
  <c r="D13" i="3"/>
  <c r="D11" i="3"/>
  <c r="D8" i="3"/>
  <c r="E8" i="3" s="1"/>
  <c r="I4" i="3"/>
  <c r="B2" i="3" l="1"/>
  <c r="I11" i="3" l="1"/>
  <c r="H9" i="2" l="1"/>
</calcChain>
</file>

<file path=xl/sharedStrings.xml><?xml version="1.0" encoding="utf-8"?>
<sst xmlns="http://schemas.openxmlformats.org/spreadsheetml/2006/main" count="659" uniqueCount="401">
  <si>
    <t>Supplier</t>
  </si>
  <si>
    <t>Mellanox</t>
  </si>
  <si>
    <t>Intel</t>
  </si>
  <si>
    <t>Price Delta</t>
  </si>
  <si>
    <t>What Adapter are you interested in?</t>
  </si>
  <si>
    <r>
      <t>Model Description (</t>
    </r>
    <r>
      <rPr>
        <b/>
        <sz val="11"/>
        <color rgb="FFFF0000"/>
        <rFont val="Calibri"/>
        <family val="2"/>
        <scheme val="minor"/>
      </rPr>
      <t>make selection in grey box below</t>
    </r>
    <r>
      <rPr>
        <b/>
        <sz val="11"/>
        <color theme="1"/>
        <rFont val="Calibri"/>
        <family val="2"/>
        <scheme val="minor"/>
      </rPr>
      <t>)</t>
    </r>
  </si>
  <si>
    <t>Key Features to Look for in I/O Adapters</t>
  </si>
  <si>
    <t>Why It Matters</t>
  </si>
  <si>
    <t>Reduces # of Physical Connections needed in Virtual Server Environments</t>
  </si>
  <si>
    <t>SR-IOV</t>
  </si>
  <si>
    <t>Improves VM to VM performance and reduces VM to VM latency</t>
  </si>
  <si>
    <t>iSCSI/FCoE Storage Offloads</t>
  </si>
  <si>
    <t>Reduces CPU Utilization and Converged Network/Storage Traffic to reduce # of cables/connections</t>
  </si>
  <si>
    <t>Tunnel Offload (NVGRE/VXLAN)</t>
  </si>
  <si>
    <t>Improves scalability and ability to migrate VMs or Containers across data centers</t>
  </si>
  <si>
    <t>DPDK (Data Plane Developer Kit)</t>
  </si>
  <si>
    <t>Provides small packet acceleration for Telco, Cloud and eCommerce applications</t>
  </si>
  <si>
    <t>-</t>
  </si>
  <si>
    <t>Broadcom</t>
  </si>
  <si>
    <t>Your SKU</t>
  </si>
  <si>
    <t>8Gb FC</t>
  </si>
  <si>
    <t>32Gb FC</t>
  </si>
  <si>
    <t>iWARP (Internet Wide Area RDMA)</t>
  </si>
  <si>
    <t>RoCE (RDMA over Converged Ethernet)</t>
  </si>
  <si>
    <t>Provides low latency RDMA connectivity over standard 10GbE TCP/IP connection. Easy to configure and scale across data centers.</t>
  </si>
  <si>
    <t>Provides ultra low latency RDMA connectivity over lossless Ethernet network with DCB and PCF. More complex to configure, doesn't scale past 2-3 nodes.</t>
  </si>
  <si>
    <t>OEM Supplier</t>
  </si>
  <si>
    <t>NPAR (Network Partitioning)</t>
  </si>
  <si>
    <t xml:space="preserve">iWARP </t>
  </si>
  <si>
    <t xml:space="preserve">        Other comments:</t>
  </si>
  <si>
    <r>
      <rPr>
        <b/>
        <i/>
        <sz val="18"/>
        <color rgb="FFC00000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 xml:space="preserve">          Other comments:</t>
    </r>
  </si>
  <si>
    <t>Other Comment</t>
  </si>
  <si>
    <t>Additional Notes</t>
  </si>
  <si>
    <t>Additional Notes:</t>
  </si>
  <si>
    <t>Marvell FastLInQ®</t>
  </si>
  <si>
    <t>Chipset</t>
  </si>
  <si>
    <t>Additional Features with Marvell</t>
  </si>
  <si>
    <t>10/20/25GbE NICs</t>
  </si>
  <si>
    <t>www.marvell.com/dell</t>
  </si>
  <si>
    <t>Dell/Marvell FastLinQ Replacement Model</t>
  </si>
  <si>
    <t>Dell List Price</t>
  </si>
  <si>
    <t>Enter the Dell P/N you want to cross reference in the Grey box</t>
  </si>
  <si>
    <t>Dell P/N</t>
  </si>
  <si>
    <t>Dell Sku</t>
  </si>
  <si>
    <t xml:space="preserve">Broadcom 57416 Dual Port 10GbE BASE-T Adapter, PCIe Full Height </t>
  </si>
  <si>
    <t>540-BBUI</t>
  </si>
  <si>
    <t>Recommended Dell/FastLinQ Replacement:</t>
  </si>
  <si>
    <t>Additional Features with Dell/FastLinQ adapter:</t>
  </si>
  <si>
    <t>Support across Dell Server portfolio</t>
  </si>
  <si>
    <t>Simplified management of adapters across 14G and 15G PowerEdge Servers</t>
  </si>
  <si>
    <t xml:space="preserve">QLogic FastLinQ 41162 Dual Port 10GbE BASE-T Adapter, PCIe Full Height </t>
  </si>
  <si>
    <t>540-BBYJ</t>
  </si>
  <si>
    <t xml:space="preserve">Broadcom 57416 Dual Port 10GbE BASE-T &amp; 5720 Dual Port 1GbE BASE-T, rNDC </t>
  </si>
  <si>
    <t xml:space="preserve">QLogic FastLinQ 41162 Dual Port 10GbE BASE-T &amp; Dual Port 1GbE BASE-T, rNDC </t>
  </si>
  <si>
    <t>540-BBUK</t>
  </si>
  <si>
    <t>555-BDYF</t>
  </si>
  <si>
    <t xml:space="preserve">Broadcom 57414 Dual Port 10/25GbE SFP28, rNDC </t>
  </si>
  <si>
    <t>540-BBUM</t>
  </si>
  <si>
    <t xml:space="preserve">QLogic FastLinQ 41262 Dual Port 10/25GbE SFP28, rNDC </t>
  </si>
  <si>
    <t>555-BDYC</t>
  </si>
  <si>
    <t xml:space="preserve">Broadcom 57412 Dual Port 10GbE SFP+ &amp; 5720 Dual Port 1GbE BASE-T rNDC </t>
  </si>
  <si>
    <t>540-BBUL</t>
  </si>
  <si>
    <t>555-BDYH</t>
  </si>
  <si>
    <t xml:space="preserve">QLogic FastLinQ 41264 Dual Port 10GbE SFP+ &amp; Dual Port 1GbE BASE-T, rNDC </t>
  </si>
  <si>
    <t xml:space="preserve">Intel X710 Quad Port 10GbE SFP+, rNDC </t>
  </si>
  <si>
    <t>555-BCKP</t>
  </si>
  <si>
    <t xml:space="preserve">QLogic FastLinQ 41164 Quad Port 10GbE SFP+, rNDC </t>
  </si>
  <si>
    <t>555-BDXY</t>
  </si>
  <si>
    <t xml:space="preserve">Intel X710 Dual Port 10GbE SFP+ &amp; i350 Dual Port 1GbE, rNDC </t>
  </si>
  <si>
    <t>555-BCKO</t>
  </si>
  <si>
    <t>Dell Model</t>
  </si>
  <si>
    <t>www.marvell.com/Dell</t>
  </si>
  <si>
    <t>Support across Dell PowerEdge Server portfolio</t>
  </si>
  <si>
    <t xml:space="preserve">Intel X550 Dual Port 10GbE Base-T &amp; i350 Dual Port 1GbE BASE-T, rNDC </t>
  </si>
  <si>
    <t>540-BBUZ</t>
  </si>
  <si>
    <t xml:space="preserve">Intel X550 Quad Port 10GbE BASE-T, rNDC </t>
  </si>
  <si>
    <t xml:space="preserve">QLogic FastLinQ 41164 Quad Port 10GBASE-T, rNDC </t>
  </si>
  <si>
    <t>555-BDYB</t>
  </si>
  <si>
    <t>540-BBUY</t>
  </si>
  <si>
    <t xml:space="preserve">Intel X520 Dual Port 10GbE SFP+ &amp; i350 Dual Port 1GbE BASE-T, rNDC </t>
  </si>
  <si>
    <t>540-BBBB</t>
  </si>
  <si>
    <t xml:space="preserve">Mellanox ConnectX-4 LX Dual Port 10/25GbE SFP28, rNDC </t>
  </si>
  <si>
    <t>406-BBLG</t>
  </si>
  <si>
    <t xml:space="preserve">Broadcom 57416 Dual Port 10GbE BASE-T Adapter, PCIe Low Profile </t>
  </si>
  <si>
    <t>540-BBVJ</t>
  </si>
  <si>
    <t xml:space="preserve">QLogic FastLinQ 41162 Dual Port 10GbE BASE-T Adapter, PCIe Low Profile </t>
  </si>
  <si>
    <t>540-BBZK</t>
  </si>
  <si>
    <t xml:space="preserve"> iWARP and RoCE v1, v2 RDMA</t>
  </si>
  <si>
    <t xml:space="preserve">Broadcom 57414 Dual Port 10/25GbE SFP28 Adapter, PCIe Full Height </t>
  </si>
  <si>
    <t>540-BBUJ</t>
  </si>
  <si>
    <t>Broadcom 57414 Dual Port 10/25GbE SFP28 Adapter, PCIe Low Profile</t>
  </si>
  <si>
    <t>540-BBVK</t>
  </si>
  <si>
    <t xml:space="preserve">QLogic FastLinQ 41262 Dual Port 10/25GbE SFP28 Adapter, PCIe Full Height </t>
  </si>
  <si>
    <t>540-BBYL</t>
  </si>
  <si>
    <t xml:space="preserve">QLogic FastLinQ 41262 Dual Port 10/25GbE SFP28 Adapter, PCIe Low Profile </t>
  </si>
  <si>
    <t>540-BBZJ</t>
  </si>
  <si>
    <t xml:space="preserve">Broadcom 57412 Dual Port 10GbE SFP+ Adapter, PCIe Full Height </t>
  </si>
  <si>
    <t>540-BBUH</t>
  </si>
  <si>
    <t xml:space="preserve">Broadcom 57412 Dual Port 10GbE SFP+ Adapter, PCIe Low Profile </t>
  </si>
  <si>
    <t>540-BBVI</t>
  </si>
  <si>
    <t xml:space="preserve">QLogic FastLinQ 41112 Dual Port 10GbE SFP+ Adapter, PCIe Full Height </t>
  </si>
  <si>
    <t>540-BBYK</t>
  </si>
  <si>
    <t xml:space="preserve">QLogic FastLinQ 41112 Dual Port 10GbE SFP+ Adapter, PCIe Low Profile </t>
  </si>
  <si>
    <t>540-BBZI</t>
  </si>
  <si>
    <t xml:space="preserve">Intel X710 Quad Port 10GbE SFP+ Adapter, PCIe Full Height </t>
  </si>
  <si>
    <t>540-BBHQ</t>
  </si>
  <si>
    <t xml:space="preserve">QLogic FastLinQ 41164 Quad Port 10GbE SFP+ Adapter, PCIe Full Height </t>
  </si>
  <si>
    <t>540-BCHE</t>
  </si>
  <si>
    <t xml:space="preserve">Intel X710 Quad Port 10GbE BASE-T Adapter, PCIe Low Profile </t>
  </si>
  <si>
    <t>540-BBRL</t>
  </si>
  <si>
    <t xml:space="preserve">QLogic FastLinQ 41164 Quad Port 10GbE BASE-T Adapter, PCIe Low Profile </t>
  </si>
  <si>
    <t>540-BCHC</t>
  </si>
  <si>
    <t xml:space="preserve">Intel X550 Dual Port 10GbE BASE-T Adapter, PCIe Low Profile </t>
  </si>
  <si>
    <t>Dell US List Price</t>
  </si>
  <si>
    <t xml:space="preserve">Intel X520 Dual Port 10GbE SFP+ Adapter, PCIe Full Height </t>
  </si>
  <si>
    <t>540-BBCT</t>
  </si>
  <si>
    <t xml:space="preserve">Mellanox ConnectX-4 LX Dual Port 10/25GbE SFP28 Adapter, PCIe Full Height </t>
  </si>
  <si>
    <t>406-BBLE</t>
  </si>
  <si>
    <t xml:space="preserve">Mellanox ConnectX-4 LX Dual Port 10/25GbE SFP28 Adapter, PCIe Low Profile </t>
  </si>
  <si>
    <t>406-BBLD</t>
  </si>
  <si>
    <t>SolarFlare</t>
  </si>
  <si>
    <t xml:space="preserve">SolarFlare 8522 10Gb 2 Port SFP+ Adapter, Full Height </t>
  </si>
  <si>
    <t>SolarFlare 8522 10Gb 2 Port SFP+ Adapter, Low Profile</t>
  </si>
  <si>
    <t>540-BBTO</t>
  </si>
  <si>
    <t>540-BBTN</t>
  </si>
  <si>
    <t xml:space="preserve">Intel XXV710 Dual Port 10/25GbE Mezzanine Card </t>
  </si>
  <si>
    <t>543-BBDH</t>
  </si>
  <si>
    <t xml:space="preserve">QLogic FastLinQ 41262 Dual Port 10/25GbE Mezzanine Card with Storage Offloads </t>
  </si>
  <si>
    <t>543-BBDI</t>
  </si>
  <si>
    <t xml:space="preserve">Mellanox ConnectX-4 LX Dual Port 10/25GbE KR Mezzanine Card </t>
  </si>
  <si>
    <t>543-BBDK</t>
  </si>
  <si>
    <t xml:space="preserve">QLogic FastLinQ 41232 Dual Port 10/25GbE Mezzanine Card </t>
  </si>
  <si>
    <t>543-BBDJ</t>
  </si>
  <si>
    <t xml:space="preserve">Intel® X520-x/k 10Gb Dual Port I/O Mezz Card for M-Series Blades </t>
  </si>
  <si>
    <t>543-BBCD</t>
  </si>
  <si>
    <t>QLogic 57810-k Dual port 10Gb KR CNA Mezz Card for M-Series Blades [SKU</t>
  </si>
  <si>
    <t>543-BBCE</t>
  </si>
  <si>
    <t>Future Proof with 10/25GbE, SmartAN, iWARP and RoCE RDMA</t>
  </si>
  <si>
    <t>Future Proof with 10/25GbE, SmartAN,  iWARP and RoCE RDMA</t>
  </si>
  <si>
    <t>Dell  SKU</t>
  </si>
  <si>
    <t>Updated</t>
  </si>
  <si>
    <t>QLogic Model</t>
  </si>
  <si>
    <t>Factory Install</t>
  </si>
  <si>
    <t>Customer Kit/APOS</t>
  </si>
  <si>
    <t>Ports</t>
  </si>
  <si>
    <t>Form Factor</t>
  </si>
  <si>
    <t>Dell PN</t>
  </si>
  <si>
    <t>Platform support</t>
  </si>
  <si>
    <t>Not CNA</t>
  </si>
  <si>
    <t>1; 1</t>
  </si>
  <si>
    <t>PCI Express® (FH)</t>
  </si>
  <si>
    <t>PCI Express (LP)</t>
  </si>
  <si>
    <t>QLE2742 (FH)</t>
  </si>
  <si>
    <t>403-BBML (FH)</t>
  </si>
  <si>
    <t>403-BBMK (FH)</t>
  </si>
  <si>
    <t>2; 2</t>
  </si>
  <si>
    <t>T3TK5</t>
  </si>
  <si>
    <t>QLE2742 (LP)</t>
  </si>
  <si>
    <t>403-BBMM (LP)</t>
  </si>
  <si>
    <t>403-BBMR (LP)</t>
  </si>
  <si>
    <t>5H4YH</t>
  </si>
  <si>
    <t>QME2742</t>
  </si>
  <si>
    <t>544-BBCP</t>
  </si>
  <si>
    <t>540-BCJD</t>
  </si>
  <si>
    <t>Mini Mezz</t>
  </si>
  <si>
    <t>PD8ND</t>
  </si>
  <si>
    <t>14G: MX740c, MX840c</t>
  </si>
  <si>
    <t>16Gb FC 
(w StorFusion)</t>
  </si>
  <si>
    <t>QLE2690 (FH)</t>
  </si>
  <si>
    <t>403-BBMP (FH)</t>
  </si>
  <si>
    <t>403-BBMV (FH)</t>
  </si>
  <si>
    <t>P8PCK</t>
  </si>
  <si>
    <t>QLE2690 (LP)</t>
  </si>
  <si>
    <t>403-BBMW (LP)</t>
  </si>
  <si>
    <t>403-BBMH (LP)</t>
  </si>
  <si>
    <t>P3T0T</t>
  </si>
  <si>
    <t>QLE2692 (FH)</t>
  </si>
  <si>
    <t>403-BBMQ (FH)</t>
  </si>
  <si>
    <t>403-BBMU (FH)</t>
  </si>
  <si>
    <t>CK9H1</t>
  </si>
  <si>
    <t>QLE2692 (LP)</t>
  </si>
  <si>
    <t>403-BBMS (LP)</t>
  </si>
  <si>
    <t>403-BBMT (LP)</t>
  </si>
  <si>
    <t>WVT0T</t>
  </si>
  <si>
    <t>QME2692</t>
  </si>
  <si>
    <t>544-BBCO</t>
  </si>
  <si>
    <t>540-BCJE</t>
  </si>
  <si>
    <t>G620Y</t>
  </si>
  <si>
    <t>QME2662</t>
  </si>
  <si>
    <t>543-BBBP</t>
  </si>
  <si>
    <t>543-BBCT</t>
  </si>
  <si>
    <t>Blade Server Mezz</t>
  </si>
  <si>
    <t>4GDP5</t>
  </si>
  <si>
    <t>13G: M630, M830  14G: M640</t>
  </si>
  <si>
    <t>PCI Express (FH)</t>
  </si>
  <si>
    <t>QLE2562 (FH)</t>
  </si>
  <si>
    <t>406-BBDZ (FH)</t>
  </si>
  <si>
    <t>406-BBEV (FH)</t>
  </si>
  <si>
    <t>MFP5T</t>
  </si>
  <si>
    <t>QLE2562 (LP)</t>
  </si>
  <si>
    <t>406-BBCV (LP)</t>
  </si>
  <si>
    <t>406-BBEL (LP)</t>
  </si>
  <si>
    <t>RW9KF</t>
  </si>
  <si>
    <t>QME2572</t>
  </si>
  <si>
    <t>341-8044</t>
  </si>
  <si>
    <t xml:space="preserve">Blade Server Mezz </t>
  </si>
  <si>
    <t>2H47D</t>
  </si>
  <si>
    <t>13G M630, M830  14G: M640</t>
  </si>
  <si>
    <t>QSA10602</t>
  </si>
  <si>
    <t>CT-SC8000-4GB-DSP</t>
  </si>
  <si>
    <t xml:space="preserve">PCI Express® </t>
  </si>
  <si>
    <t>F4YMD</t>
  </si>
  <si>
    <t>SC8000 only</t>
  </si>
  <si>
    <t>25GbE Ethernet</t>
  </si>
  <si>
    <t xml:space="preserve">QL41262 (FH) </t>
  </si>
  <si>
    <t>540-BBYL (FH)</t>
  </si>
  <si>
    <t>540-BBYI (FH)</t>
  </si>
  <si>
    <t>2x10/25GbE SFP28</t>
  </si>
  <si>
    <t>51GRM</t>
  </si>
  <si>
    <t>14G: R440, R540, R640, R740, R740XD, R740XD2, R840, R940 (FH),
R940XA, R6415 (LP), R7415, R7525, T640 (FH), C6420 (LP), FC640 (LP)</t>
  </si>
  <si>
    <t xml:space="preserve">QL41262 (LP) </t>
  </si>
  <si>
    <t>540-BBZJ (LP)</t>
  </si>
  <si>
    <t>540-BBZO (LP)</t>
  </si>
  <si>
    <t>415DX</t>
  </si>
  <si>
    <t>QL41262 sNDC</t>
  </si>
  <si>
    <t>540-BCJF</t>
  </si>
  <si>
    <t>2x25Gbe SFP28</t>
  </si>
  <si>
    <t>51G0W</t>
  </si>
  <si>
    <t>MX740, MX840</t>
  </si>
  <si>
    <t>QL41232 sNDC</t>
  </si>
  <si>
    <t>540-BCJG</t>
  </si>
  <si>
    <t>HJ3FX</t>
  </si>
  <si>
    <t>x</t>
  </si>
  <si>
    <t>QL41232 (FH)</t>
  </si>
  <si>
    <t>540-BCNN</t>
  </si>
  <si>
    <t>540-BCNO</t>
  </si>
  <si>
    <t>PCIe Express (FH)</t>
  </si>
  <si>
    <t>KH63X</t>
  </si>
  <si>
    <t>15G: R6515, R6525, R7515</t>
  </si>
  <si>
    <t>QL41232 (LP)</t>
  </si>
  <si>
    <t>540-BCMI</t>
  </si>
  <si>
    <t>540-BCNS</t>
  </si>
  <si>
    <t>PCIe Express (LP)</t>
  </si>
  <si>
    <t>8X8H6</t>
  </si>
  <si>
    <t>QL41132 OCP 3.0</t>
  </si>
  <si>
    <t>540-BCNU</t>
  </si>
  <si>
    <t>540-BCOY</t>
  </si>
  <si>
    <t>OCP NIC 3.0</t>
  </si>
  <si>
    <t>NP0K8</t>
  </si>
  <si>
    <t xml:space="preserve">QL41112 (FH) </t>
  </si>
  <si>
    <t>540-BBYK (FH)</t>
  </si>
  <si>
    <t>540-BBYH (FH)</t>
  </si>
  <si>
    <t>2x10GbE SFP+</t>
  </si>
  <si>
    <t>5252W</t>
  </si>
  <si>
    <t>14G: R440, R540, R640, R740, R740xd, R740xd2, R840, R940, R940XA, R7415, R7425, T640</t>
  </si>
  <si>
    <t xml:space="preserve">QL41112 (LP) </t>
  </si>
  <si>
    <t>540-BBZI (LP)</t>
  </si>
  <si>
    <t xml:space="preserve">540-BBZM (LP) </t>
  </si>
  <si>
    <t>807N9</t>
  </si>
  <si>
    <t>14G: R440, R540, R640, R740, R740xd, R740xd2, R840, R940XA, R6415, R7415, R7425, C6420, FC640</t>
  </si>
  <si>
    <t xml:space="preserve">QL41162 (FH) </t>
  </si>
  <si>
    <t>540-BBYJ (FH)</t>
  </si>
  <si>
    <t>540-BBYG (FH)</t>
  </si>
  <si>
    <t>2x10GbE Base-T</t>
  </si>
  <si>
    <t>5N0W3</t>
  </si>
  <si>
    <t xml:space="preserve">QL41162 (LP) </t>
  </si>
  <si>
    <t>540-BBZK (LP)</t>
  </si>
  <si>
    <t>540-BBZN (LP)</t>
  </si>
  <si>
    <t>2J3X7</t>
  </si>
  <si>
    <t>14G: R440, R540, R640, R740, R740xd, R940, R6415, R7415, R7425, C6420, FC640</t>
  </si>
  <si>
    <t>QL41164 (FH)</t>
  </si>
  <si>
    <t>540-BCHG</t>
  </si>
  <si>
    <t>540-BCHH</t>
  </si>
  <si>
    <t>4x10Gb Base-T</t>
  </si>
  <si>
    <t>33M0K</t>
  </si>
  <si>
    <t>14G: R440, R540, R640, R740, R740xd, R740xd2, R840, R940, R7415, R7425, T640</t>
  </si>
  <si>
    <t>QL41164 (LP)</t>
  </si>
  <si>
    <t>540-BCHF</t>
  </si>
  <si>
    <t>JKT42</t>
  </si>
  <si>
    <t>540-BCHD</t>
  </si>
  <si>
    <t xml:space="preserve">4x10G SFP+ </t>
  </si>
  <si>
    <t>0HY9T</t>
  </si>
  <si>
    <t xml:space="preserve">14G: R440, R540, R640, R740, R740xd, R740xd2, R840, R940, R940XA, R7415, R7425, </t>
  </si>
  <si>
    <t>QL41262 rNDC</t>
  </si>
  <si>
    <t>555-BDYD</t>
  </si>
  <si>
    <t xml:space="preserve">2x25G SFP28 </t>
  </si>
  <si>
    <t>Rack NDC</t>
  </si>
  <si>
    <t>4KF8J</t>
  </si>
  <si>
    <t>14G: R640, R740, R740xd, R840, R940, R940XA, R7425</t>
  </si>
  <si>
    <t>QL41164 rNDC</t>
  </si>
  <si>
    <t>555-BDYG</t>
  </si>
  <si>
    <t>4x10GbE Base-T</t>
  </si>
  <si>
    <t>X1TD1</t>
  </si>
  <si>
    <t>555-BDYE</t>
  </si>
  <si>
    <t>XVVY1</t>
  </si>
  <si>
    <t>QL41264 rNDC</t>
  </si>
  <si>
    <t>555-BDXZ</t>
  </si>
  <si>
    <t xml:space="preserve">2x10GbE SFP+ , 2x1GbE </t>
  </si>
  <si>
    <t>5V6Y4</t>
  </si>
  <si>
    <t>14G: R640, R740, R740xd, R840, R940, R7415, R7425</t>
  </si>
  <si>
    <t>QL41162 rNDC</t>
  </si>
  <si>
    <t>555-BDXX</t>
  </si>
  <si>
    <t>2x1GE+2x10GbT</t>
  </si>
  <si>
    <t>0D1WT</t>
  </si>
  <si>
    <t>57840S 10GbE KR Blade NDC (4x10G)</t>
  </si>
  <si>
    <t>540-BBCQ</t>
  </si>
  <si>
    <t>540-BBET</t>
  </si>
  <si>
    <t>4x10GbE KR</t>
  </si>
  <si>
    <t>Blade NDC</t>
  </si>
  <si>
    <t>TKR5K</t>
  </si>
  <si>
    <t>13G: M630, FC630, FC830, M830  14G: M640, M640 VRTX, FC640</t>
  </si>
  <si>
    <t>57810S Dual-Port 10GbE KR Blade
Converged Mezzanine Card</t>
  </si>
  <si>
    <t>543-BBCP</t>
  </si>
  <si>
    <t>2x10GbE KR</t>
  </si>
  <si>
    <t>55GHP</t>
  </si>
  <si>
    <t>13G: M630  14G: M640</t>
  </si>
  <si>
    <t>57810S Dual-Port 10GbE Blade Converged NDC</t>
  </si>
  <si>
    <t>542-BBBN</t>
  </si>
  <si>
    <t>542-BBCH</t>
  </si>
  <si>
    <t>2x10GbE</t>
  </si>
  <si>
    <t>JVFVR</t>
  </si>
  <si>
    <t>13G: FC630, FC430, M630  14G: M640, M640 VRTX, FC640</t>
  </si>
  <si>
    <t>QL41132 (FH)</t>
  </si>
  <si>
    <t>540-BCME</t>
  </si>
  <si>
    <t>540-BCNR</t>
  </si>
  <si>
    <t>2x 10GbE Base-T</t>
  </si>
  <si>
    <t>NV5DW</t>
  </si>
  <si>
    <t>QL41132 (LP)</t>
  </si>
  <si>
    <t>540-BCNQ</t>
  </si>
  <si>
    <t>540-BCNP</t>
  </si>
  <si>
    <t>3N76N</t>
  </si>
  <si>
    <t>540-BCNX</t>
  </si>
  <si>
    <t>540-BCOX</t>
  </si>
  <si>
    <t>2x 10GbE SFP+</t>
  </si>
  <si>
    <t>RHVFN</t>
  </si>
  <si>
    <t>540-BCNY</t>
  </si>
  <si>
    <t>540-BCOW</t>
  </si>
  <si>
    <t>42T22</t>
  </si>
  <si>
    <t xml:space="preserve">Broadcom 57414 Dual Port 10/25GbE SFP28, OCP NIC 3.0 </t>
  </si>
  <si>
    <t>540-BCOC</t>
  </si>
  <si>
    <t xml:space="preserve">Marvell FastLinQ 41232 Dual Port 10/25GbE SFP28, OCP NIC 3.0 </t>
  </si>
  <si>
    <t xml:space="preserve">Broadcom 57412 Dual Port 10GbE SFP+, OCP NIC 3.0 </t>
  </si>
  <si>
    <t>540-BCNT</t>
  </si>
  <si>
    <t xml:space="preserve">Marvell FastLinQ 41132 Dual Port 10GbE SFP+, OCP NIC 3.0 </t>
  </si>
  <si>
    <t xml:space="preserve">Mellanox ConnectX-5 Dual Port 10/25GbE SFP28, OCP NIC 3.0 </t>
  </si>
  <si>
    <t>540-BCOF</t>
  </si>
  <si>
    <t>FCoE and iSCI offloads capable</t>
  </si>
  <si>
    <t>L2 NIC only, no FCoE or iSCSI offloads</t>
  </si>
  <si>
    <t>14G: R640, R740, R740XD, R840, R940, R940XA, R7415, R7425, T640</t>
  </si>
  <si>
    <t>14G: R640, R740, R740XD, R840,  R940XA, R6415, R7415, R7425</t>
  </si>
  <si>
    <t>QLE2770 (FH)</t>
  </si>
  <si>
    <t>406-BBQB</t>
  </si>
  <si>
    <t>406-BBQD</t>
  </si>
  <si>
    <t>NPDN5</t>
  </si>
  <si>
    <t>14G: R640, R740, R740XD, R840, R940, R940XA, R7415, R7425
15G: R6525, R7515</t>
  </si>
  <si>
    <t>QLE2770L (LP)</t>
  </si>
  <si>
    <t>406-BBPY</t>
  </si>
  <si>
    <t>406-BBQF</t>
  </si>
  <si>
    <t>VP85M</t>
  </si>
  <si>
    <t>14G: R640, R740, R740XD, R840, R940XA, R6415, R7415, R7425
15G: R6515, R6525, R7515</t>
  </si>
  <si>
    <t>QLE2772 (FH)</t>
  </si>
  <si>
    <t>406-BBPZ</t>
  </si>
  <si>
    <t>406-BBQE</t>
  </si>
  <si>
    <t>K6M2F</t>
  </si>
  <si>
    <t>QLE2772L (LP)</t>
  </si>
  <si>
    <t>406-BBPX</t>
  </si>
  <si>
    <t>406-BBQG</t>
  </si>
  <si>
    <t>NMDJF</t>
  </si>
  <si>
    <t xml:space="preserve">14G: R540, R640, R740, R740XD, R840, R940, R940XA, R6415, R7415, R7425, T640, M640 VRTX, FC640
15G: R7515, </t>
  </si>
  <si>
    <t>14G: R540, R640, R740, R740XD, R840, R940XA, R6415, R7415, R7425, FC640
15G: R6515, R6525, R7515,</t>
  </si>
  <si>
    <t xml:space="preserve">14G: R540, R640, R740, R740XD, R840, R940, R940XA, R7415, R7425, T640, M640 VRTX, FC640
15G: R7515, </t>
  </si>
  <si>
    <t>14G: R540, R640, R740, R740XD, R840, R940XA, R6415, R7415, R7425, M640 VRTX, FC640
15G: R6515, R6525, R7515,</t>
  </si>
  <si>
    <t>16Gb Gen5</t>
  </si>
  <si>
    <t>14G: R440, R540, R640, R740, R740xd, R940, R7415, R7425, T440, T640</t>
  </si>
  <si>
    <t>14G: R440, R540, R640, R740, R740xd, R6415, R7415, R7425, FC640</t>
  </si>
  <si>
    <t>15G: R6515, R6525, R7515, C6525</t>
  </si>
  <si>
    <t>QL41232 OCP 3.0</t>
  </si>
  <si>
    <t>15G: R6525, C6525, R7525</t>
  </si>
  <si>
    <t>10Gb Ethernet</t>
  </si>
  <si>
    <t>15G: R6525, R7515, R7525</t>
  </si>
  <si>
    <t>15G: R6515, R6525, R7515, C6525, R7525</t>
  </si>
  <si>
    <t>QL41154 OCP 3.0</t>
  </si>
  <si>
    <t>540-BCSM</t>
  </si>
  <si>
    <t>540-BCSN</t>
  </si>
  <si>
    <t>4x 10GbE Base-T</t>
  </si>
  <si>
    <t>GJJG2</t>
  </si>
  <si>
    <t>540-BCSL</t>
  </si>
  <si>
    <t>406-BBQC</t>
  </si>
  <si>
    <t>4x 10GbE SFP+</t>
  </si>
  <si>
    <t>47W4V</t>
  </si>
  <si>
    <t>Broadcom 57416 Dual Port 10GbE BASE-T Adapter, OCP NIC 3.0</t>
  </si>
  <si>
    <t xml:space="preserve">Marvell FastLinQ 41132 Dual Port 10GbE BASE-T, OCP NIC 3.0 </t>
  </si>
  <si>
    <t>Intel X710 Quad Port 10GbE SFP+, OCP NIC 3.0</t>
  </si>
  <si>
    <t>Intel X710- T2L Dual Port 10GbE BASE-T, OCP NIC 3.0</t>
  </si>
  <si>
    <t>Intel X710 Dual Port 10GbE SFP+, OCP NIC 3.0</t>
  </si>
  <si>
    <t>540-BCNW</t>
  </si>
  <si>
    <t>Marvell FastLinQ 41154 Quad Port 10GbE SFP+, OCP NIC 3.0</t>
  </si>
  <si>
    <t>540-BCOD</t>
  </si>
  <si>
    <t>540-BCRT</t>
  </si>
  <si>
    <t>540-BCRS</t>
  </si>
  <si>
    <t>March 2020,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</si>
</sst>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172B4D"/>
      <name val="Calibri"/>
      <family val="2"/>
      <scheme val="minor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indexed="64"/>
      </bottom>
      <diagonal/>
    </border>
    <border>
      <left style="medium">
        <color rgb="FFA3A3A3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</cellStyleXfs>
  <cellXfs count="167">
    <xf numFmtId="0" fontId="0" fillId="0" borderId="0" xfId="0"/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6" fontId="8" fillId="0" borderId="0" xfId="1" applyNumberFormat="1" applyFont="1" applyFill="1"/>
    <xf numFmtId="6" fontId="8" fillId="0" borderId="0" xfId="1" applyNumberFormat="1" applyFont="1" applyFill="1" applyAlignment="1">
      <alignment horizontal="right"/>
    </xf>
    <xf numFmtId="0" fontId="7" fillId="0" borderId="0" xfId="0" applyFont="1"/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3" borderId="1" xfId="0" applyFill="1" applyBorder="1" applyAlignment="1" applyProtection="1">
      <alignment vertical="top"/>
      <protection locked="0"/>
    </xf>
    <xf numFmtId="164" fontId="0" fillId="0" borderId="1" xfId="1" applyNumberFormat="1" applyFont="1" applyBorder="1" applyAlignment="1">
      <alignment vertical="top"/>
    </xf>
    <xf numFmtId="0" fontId="13" fillId="4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3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164" fontId="13" fillId="4" borderId="1" xfId="1" applyNumberFormat="1" applyFont="1" applyFill="1" applyBorder="1" applyAlignment="1">
      <alignment vertical="top"/>
    </xf>
    <xf numFmtId="0" fontId="11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164" fontId="10" fillId="0" borderId="1" xfId="0" applyNumberFormat="1" applyFont="1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6" fontId="8" fillId="0" borderId="0" xfId="1" quotePrefix="1" applyNumberFormat="1" applyFont="1" applyFill="1" applyAlignment="1">
      <alignment horizontal="right"/>
    </xf>
    <xf numFmtId="0" fontId="9" fillId="0" borderId="0" xfId="0" applyFont="1" applyFill="1"/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" fillId="5" borderId="0" xfId="0" applyFont="1" applyFill="1" applyAlignment="1">
      <alignment horizontal="right" vertical="top"/>
    </xf>
    <xf numFmtId="0" fontId="18" fillId="0" borderId="2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0" fillId="0" borderId="1" xfId="0" applyBorder="1" applyAlignment="1" applyProtection="1">
      <alignment vertical="top"/>
    </xf>
    <xf numFmtId="0" fontId="19" fillId="0" borderId="0" xfId="2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0" xfId="0" applyFont="1" applyFill="1" applyAlignment="1"/>
    <xf numFmtId="0" fontId="21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vertical="top"/>
    </xf>
    <xf numFmtId="38" fontId="17" fillId="0" borderId="1" xfId="0" applyNumberFormat="1" applyFont="1" applyBorder="1" applyAlignment="1">
      <alignment vertical="top"/>
    </xf>
    <xf numFmtId="0" fontId="4" fillId="5" borderId="1" xfId="0" applyFont="1" applyFill="1" applyBorder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6" fillId="7" borderId="0" xfId="0" applyFont="1" applyFill="1" applyAlignment="1">
      <alignment wrapText="1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164" fontId="5" fillId="2" borderId="0" xfId="1" applyNumberFormat="1" applyFont="1" applyFill="1" applyAlignment="1">
      <alignment wrapText="1"/>
    </xf>
    <xf numFmtId="164" fontId="7" fillId="0" borderId="0" xfId="1" applyNumberFormat="1" applyFont="1" applyFill="1"/>
    <xf numFmtId="164" fontId="7" fillId="0" borderId="0" xfId="1" quotePrefix="1" applyNumberFormat="1" applyFont="1" applyFill="1"/>
    <xf numFmtId="164" fontId="7" fillId="0" borderId="0" xfId="1" applyNumberFormat="1" applyFont="1"/>
    <xf numFmtId="164" fontId="0" fillId="0" borderId="0" xfId="1" applyNumberFormat="1" applyFont="1"/>
    <xf numFmtId="0" fontId="4" fillId="0" borderId="0" xfId="0" applyFont="1"/>
    <xf numFmtId="0" fontId="8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left"/>
    </xf>
    <xf numFmtId="0" fontId="25" fillId="8" borderId="0" xfId="0" applyFont="1" applyFill="1"/>
    <xf numFmtId="0" fontId="26" fillId="8" borderId="18" xfId="0" applyFont="1" applyFill="1" applyBorder="1" applyAlignment="1">
      <alignment vertical="center"/>
    </xf>
    <xf numFmtId="0" fontId="25" fillId="8" borderId="29" xfId="0" applyFont="1" applyFill="1" applyBorder="1"/>
    <xf numFmtId="0" fontId="27" fillId="0" borderId="0" xfId="0" applyFont="1"/>
    <xf numFmtId="0" fontId="0" fillId="10" borderId="22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20" xfId="0" applyFill="1" applyBorder="1" applyAlignment="1">
      <alignment horizontal="center" vertical="center"/>
    </xf>
    <xf numFmtId="0" fontId="0" fillId="10" borderId="20" xfId="0" applyFill="1" applyBorder="1" applyAlignment="1">
      <alignment vertical="center"/>
    </xf>
    <xf numFmtId="0" fontId="0" fillId="10" borderId="20" xfId="0" applyFill="1" applyBorder="1"/>
    <xf numFmtId="0" fontId="0" fillId="10" borderId="16" xfId="0" applyFill="1" applyBorder="1" applyAlignment="1">
      <alignment horizontal="center" vertical="center"/>
    </xf>
    <xf numFmtId="0" fontId="0" fillId="10" borderId="16" xfId="0" applyFill="1" applyBorder="1" applyAlignment="1">
      <alignment vertical="center"/>
    </xf>
    <xf numFmtId="0" fontId="0" fillId="10" borderId="16" xfId="0" applyFill="1" applyBorder="1"/>
    <xf numFmtId="0" fontId="0" fillId="10" borderId="14" xfId="0" applyFill="1" applyBorder="1" applyAlignment="1">
      <alignment vertical="center"/>
    </xf>
    <xf numFmtId="0" fontId="0" fillId="10" borderId="22" xfId="0" applyFill="1" applyBorder="1"/>
    <xf numFmtId="0" fontId="0" fillId="10" borderId="13" xfId="0" applyFill="1" applyBorder="1"/>
    <xf numFmtId="0" fontId="0" fillId="10" borderId="13" xfId="0" applyFill="1" applyBorder="1" applyAlignment="1">
      <alignment horizontal="center" vertical="center"/>
    </xf>
    <xf numFmtId="0" fontId="7" fillId="10" borderId="16" xfId="3" applyFont="1" applyFill="1" applyBorder="1"/>
    <xf numFmtId="0" fontId="0" fillId="10" borderId="17" xfId="0" applyFill="1" applyBorder="1" applyAlignment="1">
      <alignment vertical="center"/>
    </xf>
    <xf numFmtId="0" fontId="0" fillId="10" borderId="23" xfId="0" applyFill="1" applyBorder="1" applyAlignment="1">
      <alignment vertical="center" wrapText="1"/>
    </xf>
    <xf numFmtId="0" fontId="0" fillId="10" borderId="14" xfId="0" applyFill="1" applyBorder="1" applyAlignment="1">
      <alignment vertical="center" wrapText="1"/>
    </xf>
    <xf numFmtId="0" fontId="0" fillId="10" borderId="26" xfId="0" applyFill="1" applyBorder="1" applyAlignment="1">
      <alignment vertical="center"/>
    </xf>
    <xf numFmtId="0" fontId="0" fillId="10" borderId="26" xfId="0" applyFill="1" applyBorder="1"/>
    <xf numFmtId="0" fontId="0" fillId="10" borderId="27" xfId="0" applyFill="1" applyBorder="1" applyAlignment="1">
      <alignment vertical="center" wrapText="1"/>
    </xf>
    <xf numFmtId="0" fontId="29" fillId="0" borderId="13" xfId="0" applyFont="1" applyBorder="1"/>
    <xf numFmtId="0" fontId="0" fillId="10" borderId="21" xfId="0" applyFill="1" applyBorder="1" applyAlignment="1">
      <alignment vertical="center"/>
    </xf>
    <xf numFmtId="0" fontId="4" fillId="10" borderId="13" xfId="0" applyFont="1" applyFill="1" applyBorder="1" applyAlignment="1">
      <alignment vertical="center"/>
    </xf>
    <xf numFmtId="0" fontId="30" fillId="0" borderId="13" xfId="0" applyFont="1" applyBorder="1"/>
    <xf numFmtId="0" fontId="31" fillId="0" borderId="24" xfId="0" applyFont="1" applyBorder="1"/>
    <xf numFmtId="0" fontId="4" fillId="10" borderId="21" xfId="0" applyFont="1" applyFill="1" applyBorder="1" applyAlignment="1">
      <alignment vertical="center"/>
    </xf>
    <xf numFmtId="0" fontId="30" fillId="0" borderId="24" xfId="0" applyFont="1" applyBorder="1"/>
    <xf numFmtId="0" fontId="31" fillId="0" borderId="13" xfId="0" applyFont="1" applyBorder="1"/>
    <xf numFmtId="0" fontId="30" fillId="0" borderId="16" xfId="0" applyFont="1" applyBorder="1"/>
    <xf numFmtId="0" fontId="4" fillId="0" borderId="16" xfId="0" applyFont="1" applyBorder="1"/>
    <xf numFmtId="0" fontId="30" fillId="0" borderId="25" xfId="0" applyFont="1" applyBorder="1"/>
    <xf numFmtId="0" fontId="0" fillId="10" borderId="14" xfId="0" applyFill="1" applyBorder="1" applyAlignment="1">
      <alignment horizontal="left" vertical="center" wrapText="1"/>
    </xf>
    <xf numFmtId="0" fontId="0" fillId="10" borderId="14" xfId="0" applyFill="1" applyBorder="1" applyAlignment="1">
      <alignment wrapText="1"/>
    </xf>
    <xf numFmtId="0" fontId="0" fillId="10" borderId="27" xfId="0" applyFill="1" applyBorder="1" applyAlignment="1">
      <alignment vertical="center"/>
    </xf>
    <xf numFmtId="0" fontId="7" fillId="0" borderId="13" xfId="0" applyFont="1" applyBorder="1"/>
    <xf numFmtId="0" fontId="0" fillId="10" borderId="13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26" fillId="8" borderId="0" xfId="0" applyFont="1" applyFill="1" applyAlignment="1">
      <alignment horizontal="center" vertical="center"/>
    </xf>
    <xf numFmtId="0" fontId="0" fillId="10" borderId="13" xfId="0" applyFill="1" applyBorder="1" applyAlignment="1">
      <alignment horizontal="center"/>
    </xf>
    <xf numFmtId="0" fontId="0" fillId="10" borderId="21" xfId="0" applyFill="1" applyBorder="1" applyAlignment="1">
      <alignment vertical="center" wrapText="1"/>
    </xf>
    <xf numFmtId="1" fontId="0" fillId="10" borderId="26" xfId="0" applyNumberFormat="1" applyFill="1" applyBorder="1" applyAlignment="1">
      <alignment horizontal="center" vertical="center"/>
    </xf>
    <xf numFmtId="1" fontId="0" fillId="10" borderId="13" xfId="0" applyNumberFormat="1" applyFill="1" applyBorder="1" applyAlignment="1">
      <alignment horizontal="center" vertical="center"/>
    </xf>
    <xf numFmtId="0" fontId="29" fillId="0" borderId="0" xfId="0" applyFont="1"/>
    <xf numFmtId="1" fontId="0" fillId="10" borderId="22" xfId="0" applyNumberForma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6" xfId="0" applyBorder="1"/>
    <xf numFmtId="0" fontId="7" fillId="0" borderId="37" xfId="0" applyFont="1" applyBorder="1" applyAlignment="1">
      <alignment vertical="center" wrapText="1"/>
    </xf>
    <xf numFmtId="0" fontId="7" fillId="10" borderId="38" xfId="0" applyFont="1" applyFill="1" applyBorder="1" applyAlignment="1">
      <alignment vertical="center"/>
    </xf>
    <xf numFmtId="0" fontId="7" fillId="0" borderId="25" xfId="0" applyFont="1" applyBorder="1"/>
    <xf numFmtId="0" fontId="7" fillId="0" borderId="16" xfId="0" applyFont="1" applyBorder="1"/>
    <xf numFmtId="0" fontId="0" fillId="10" borderId="39" xfId="0" applyFill="1" applyBorder="1" applyAlignment="1">
      <alignment vertical="center"/>
    </xf>
    <xf numFmtId="0" fontId="4" fillId="0" borderId="8" xfId="0" applyFont="1" applyBorder="1"/>
    <xf numFmtId="0" fontId="32" fillId="0" borderId="37" xfId="0" applyFont="1" applyBorder="1" applyAlignment="1">
      <alignment vertical="center" wrapText="1"/>
    </xf>
    <xf numFmtId="0" fontId="7" fillId="15" borderId="1" xfId="0" applyFont="1" applyFill="1" applyBorder="1" applyProtection="1">
      <protection locked="0"/>
    </xf>
    <xf numFmtId="0" fontId="15" fillId="0" borderId="1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9" borderId="30" xfId="0" applyFont="1" applyFill="1" applyBorder="1" applyAlignment="1">
      <alignment horizontal="center" vertical="center" textRotation="90"/>
    </xf>
    <xf numFmtId="0" fontId="4" fillId="9" borderId="31" xfId="0" applyFont="1" applyFill="1" applyBorder="1" applyAlignment="1">
      <alignment horizontal="center" vertical="center" textRotation="90"/>
    </xf>
    <xf numFmtId="0" fontId="4" fillId="9" borderId="32" xfId="0" applyFont="1" applyFill="1" applyBorder="1" applyAlignment="1">
      <alignment horizontal="center" vertical="center" textRotation="90"/>
    </xf>
    <xf numFmtId="0" fontId="4" fillId="11" borderId="31" xfId="0" applyFont="1" applyFill="1" applyBorder="1" applyAlignment="1">
      <alignment horizontal="center" vertical="center" textRotation="90" wrapText="1"/>
    </xf>
    <xf numFmtId="0" fontId="4" fillId="11" borderId="28" xfId="0" applyFont="1" applyFill="1" applyBorder="1" applyAlignment="1">
      <alignment horizontal="center" vertical="center" textRotation="90" wrapText="1"/>
    </xf>
    <xf numFmtId="0" fontId="4" fillId="6" borderId="33" xfId="0" applyFont="1" applyFill="1" applyBorder="1" applyAlignment="1">
      <alignment horizontal="center" vertical="center" textRotation="90"/>
    </xf>
    <xf numFmtId="0" fontId="4" fillId="6" borderId="29" xfId="0" applyFont="1" applyFill="1" applyBorder="1" applyAlignment="1">
      <alignment horizontal="center" vertical="center" textRotation="90"/>
    </xf>
    <xf numFmtId="0" fontId="4" fillId="6" borderId="34" xfId="0" applyFont="1" applyFill="1" applyBorder="1" applyAlignment="1">
      <alignment horizontal="center" vertical="center" textRotation="90"/>
    </xf>
    <xf numFmtId="0" fontId="4" fillId="13" borderId="31" xfId="0" applyFont="1" applyFill="1" applyBorder="1" applyAlignment="1">
      <alignment horizontal="center" vertical="center" textRotation="90"/>
    </xf>
    <xf numFmtId="0" fontId="4" fillId="13" borderId="32" xfId="0" applyFont="1" applyFill="1" applyBorder="1" applyAlignment="1">
      <alignment horizontal="center" vertical="center" textRotation="90"/>
    </xf>
    <xf numFmtId="0" fontId="4" fillId="14" borderId="31" xfId="0" applyFont="1" applyFill="1" applyBorder="1" applyAlignment="1">
      <alignment horizontal="center" vertical="center" textRotation="90"/>
    </xf>
    <xf numFmtId="0" fontId="4" fillId="14" borderId="32" xfId="0" applyFont="1" applyFill="1" applyBorder="1" applyAlignment="1">
      <alignment horizontal="center" vertical="center" textRotation="90"/>
    </xf>
  </cellXfs>
  <cellStyles count="4">
    <cellStyle name="Currency" xfId="1" builtinId="4"/>
    <cellStyle name="Hyperlink" xfId="2" builtinId="8"/>
    <cellStyle name="Normal" xfId="0" builtinId="0"/>
    <cellStyle name="Normal 2" xfId="3" xr:uid="{9C9F2038-59F4-488F-A0DE-3DEE07FAC7D7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23</xdr:row>
      <xdr:rowOff>9525</xdr:rowOff>
    </xdr:from>
    <xdr:to>
      <xdr:col>1</xdr:col>
      <xdr:colOff>2581274</xdr:colOff>
      <xdr:row>24</xdr:row>
      <xdr:rowOff>186208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637188-C3C5-4DD6-92E3-55940CED8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114925"/>
          <a:ext cx="2381249" cy="367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26</xdr:row>
      <xdr:rowOff>38100</xdr:rowOff>
    </xdr:from>
    <xdr:to>
      <xdr:col>1</xdr:col>
      <xdr:colOff>2790824</xdr:colOff>
      <xdr:row>28</xdr:row>
      <xdr:rowOff>24283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BEFBE-7191-4871-9A0D-1CA0F0EBA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5857875"/>
          <a:ext cx="2381249" cy="36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rvell.com/del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rvell.com/hp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workbookViewId="0">
      <pane ySplit="1" topLeftCell="A11" activePane="bottomLeft" state="frozen"/>
      <selection pane="bottomLeft" activeCell="B34" sqref="B34"/>
    </sheetView>
  </sheetViews>
  <sheetFormatPr defaultRowHeight="15" outlineLevelRow="1" x14ac:dyDescent="0.25"/>
  <cols>
    <col min="1" max="1" width="69.28515625" customWidth="1"/>
    <col min="2" max="2" width="16" customWidth="1"/>
    <col min="3" max="3" width="10.5703125" style="74" bestFit="1" customWidth="1"/>
    <col min="4" max="4" width="10.85546875" customWidth="1"/>
    <col min="6" max="6" width="69" customWidth="1"/>
    <col min="7" max="7" width="11.28515625" customWidth="1"/>
    <col min="8" max="8" width="10" bestFit="1" customWidth="1"/>
    <col min="9" max="10" width="15.85546875" customWidth="1"/>
    <col min="11" max="11" width="50.140625" customWidth="1"/>
    <col min="12" max="12" width="46" customWidth="1"/>
    <col min="13" max="13" width="45.5703125" customWidth="1"/>
  </cols>
  <sheetData>
    <row r="1" spans="1:13" s="3" customFormat="1" ht="60" customHeight="1" x14ac:dyDescent="0.35">
      <c r="A1" s="1" t="s">
        <v>37</v>
      </c>
      <c r="B1" s="2" t="s">
        <v>43</v>
      </c>
      <c r="C1" s="70" t="s">
        <v>40</v>
      </c>
      <c r="D1" s="2" t="s">
        <v>0</v>
      </c>
      <c r="E1" s="2" t="s">
        <v>35</v>
      </c>
      <c r="F1" s="66" t="s">
        <v>39</v>
      </c>
      <c r="G1" s="3" t="s">
        <v>43</v>
      </c>
      <c r="H1" s="3" t="s">
        <v>35</v>
      </c>
      <c r="I1" s="3" t="s">
        <v>113</v>
      </c>
      <c r="J1" s="3" t="s">
        <v>3</v>
      </c>
      <c r="K1" s="3" t="s">
        <v>36</v>
      </c>
      <c r="L1" s="3" t="s">
        <v>31</v>
      </c>
      <c r="M1" s="3" t="s">
        <v>32</v>
      </c>
    </row>
    <row r="2" spans="1:13" s="4" customFormat="1" x14ac:dyDescent="0.25">
      <c r="A2" t="s">
        <v>96</v>
      </c>
      <c r="B2" s="4" t="s">
        <v>97</v>
      </c>
      <c r="C2" s="72">
        <v>559</v>
      </c>
      <c r="D2" s="4" t="s">
        <v>18</v>
      </c>
      <c r="F2" t="s">
        <v>100</v>
      </c>
      <c r="G2" s="6" t="s">
        <v>101</v>
      </c>
      <c r="H2" s="6"/>
      <c r="I2" s="7">
        <v>479</v>
      </c>
      <c r="J2" s="8">
        <f t="shared" ref="J2:J32" si="0">C2-I2</f>
        <v>80</v>
      </c>
      <c r="K2" s="4" t="s">
        <v>87</v>
      </c>
      <c r="L2" s="4" t="s">
        <v>346</v>
      </c>
      <c r="M2" s="42"/>
    </row>
    <row r="3" spans="1:13" s="4" customFormat="1" x14ac:dyDescent="0.25">
      <c r="A3" t="s">
        <v>98</v>
      </c>
      <c r="B3" s="4" t="s">
        <v>99</v>
      </c>
      <c r="C3" s="72">
        <v>559</v>
      </c>
      <c r="D3" s="4" t="s">
        <v>18</v>
      </c>
      <c r="F3" t="s">
        <v>102</v>
      </c>
      <c r="G3" s="6" t="s">
        <v>103</v>
      </c>
      <c r="H3" s="6"/>
      <c r="I3" s="7">
        <v>479</v>
      </c>
      <c r="J3" s="8">
        <f t="shared" si="0"/>
        <v>80</v>
      </c>
      <c r="K3" s="4" t="s">
        <v>87</v>
      </c>
      <c r="L3" s="4" t="s">
        <v>346</v>
      </c>
    </row>
    <row r="4" spans="1:13" s="4" customFormat="1" x14ac:dyDescent="0.25">
      <c r="A4" t="s">
        <v>341</v>
      </c>
      <c r="B4" s="9" t="s">
        <v>342</v>
      </c>
      <c r="C4" s="74">
        <v>559</v>
      </c>
      <c r="D4" s="9" t="s">
        <v>18</v>
      </c>
      <c r="E4"/>
      <c r="F4" t="s">
        <v>343</v>
      </c>
      <c r="G4" s="75" t="s">
        <v>331</v>
      </c>
      <c r="H4"/>
      <c r="I4" s="7">
        <v>479</v>
      </c>
      <c r="J4" s="8">
        <f t="shared" si="0"/>
        <v>80</v>
      </c>
      <c r="K4" s="4" t="s">
        <v>87</v>
      </c>
      <c r="L4" s="4" t="s">
        <v>347</v>
      </c>
      <c r="M4"/>
    </row>
    <row r="5" spans="1:13" s="4" customFormat="1" x14ac:dyDescent="0.25">
      <c r="A5" t="s">
        <v>88</v>
      </c>
      <c r="B5" s="4" t="s">
        <v>89</v>
      </c>
      <c r="C5" s="71">
        <v>709</v>
      </c>
      <c r="D5" s="4" t="s">
        <v>18</v>
      </c>
      <c r="F5" t="s">
        <v>92</v>
      </c>
      <c r="G5" s="75" t="s">
        <v>93</v>
      </c>
      <c r="H5" s="6"/>
      <c r="I5" s="8">
        <v>719</v>
      </c>
      <c r="J5" s="8">
        <f t="shared" si="0"/>
        <v>-10</v>
      </c>
      <c r="K5" s="4" t="s">
        <v>137</v>
      </c>
      <c r="L5" s="4" t="s">
        <v>346</v>
      </c>
    </row>
    <row r="6" spans="1:13" s="4" customFormat="1" x14ac:dyDescent="0.25">
      <c r="A6" t="s">
        <v>90</v>
      </c>
      <c r="B6" s="4" t="s">
        <v>91</v>
      </c>
      <c r="C6" s="71">
        <v>709</v>
      </c>
      <c r="D6" s="4" t="s">
        <v>18</v>
      </c>
      <c r="F6" t="s">
        <v>94</v>
      </c>
      <c r="G6" s="6" t="s">
        <v>95</v>
      </c>
      <c r="H6" s="6"/>
      <c r="I6" s="7">
        <v>719</v>
      </c>
      <c r="J6" s="8">
        <f t="shared" si="0"/>
        <v>-10</v>
      </c>
      <c r="K6" s="4" t="s">
        <v>137</v>
      </c>
      <c r="L6" s="4" t="s">
        <v>346</v>
      </c>
      <c r="M6" s="42"/>
    </row>
    <row r="7" spans="1:13" s="4" customFormat="1" x14ac:dyDescent="0.25">
      <c r="A7" t="s">
        <v>338</v>
      </c>
      <c r="B7" s="9" t="s">
        <v>339</v>
      </c>
      <c r="C7" s="74">
        <v>709</v>
      </c>
      <c r="D7" s="9" t="s">
        <v>18</v>
      </c>
      <c r="E7"/>
      <c r="F7" t="s">
        <v>340</v>
      </c>
      <c r="G7" s="75" t="s">
        <v>245</v>
      </c>
      <c r="H7"/>
      <c r="I7" s="7">
        <v>749</v>
      </c>
      <c r="J7" s="8">
        <f t="shared" si="0"/>
        <v>-40</v>
      </c>
      <c r="K7" s="4" t="s">
        <v>87</v>
      </c>
      <c r="L7" s="4" t="s">
        <v>347</v>
      </c>
      <c r="M7"/>
    </row>
    <row r="8" spans="1:13" s="4" customFormat="1" outlineLevel="1" x14ac:dyDescent="0.25">
      <c r="A8" t="s">
        <v>52</v>
      </c>
      <c r="B8" t="s">
        <v>54</v>
      </c>
      <c r="C8" s="71">
        <v>589</v>
      </c>
      <c r="D8" s="4" t="s">
        <v>18</v>
      </c>
      <c r="F8" t="s">
        <v>53</v>
      </c>
      <c r="G8" s="75" t="s">
        <v>55</v>
      </c>
      <c r="I8" s="7">
        <v>709</v>
      </c>
      <c r="J8" s="8">
        <f t="shared" si="0"/>
        <v>-120</v>
      </c>
      <c r="K8" s="4" t="s">
        <v>87</v>
      </c>
      <c r="L8" s="4" t="s">
        <v>346</v>
      </c>
      <c r="M8" s="42"/>
    </row>
    <row r="9" spans="1:13" s="4" customFormat="1" outlineLevel="1" x14ac:dyDescent="0.25">
      <c r="A9" t="s">
        <v>56</v>
      </c>
      <c r="B9" t="s">
        <v>57</v>
      </c>
      <c r="C9" s="71">
        <v>709</v>
      </c>
      <c r="D9" s="4" t="s">
        <v>18</v>
      </c>
      <c r="F9" t="s">
        <v>58</v>
      </c>
      <c r="G9" s="75" t="s">
        <v>59</v>
      </c>
      <c r="H9" s="6"/>
      <c r="I9" s="7">
        <v>719</v>
      </c>
      <c r="J9" s="8">
        <f t="shared" si="0"/>
        <v>-10</v>
      </c>
      <c r="K9" s="4" t="s">
        <v>137</v>
      </c>
      <c r="L9" s="4" t="s">
        <v>346</v>
      </c>
      <c r="M9" s="42"/>
    </row>
    <row r="10" spans="1:13" s="4" customFormat="1" outlineLevel="1" x14ac:dyDescent="0.25">
      <c r="A10" t="s">
        <v>60</v>
      </c>
      <c r="B10" t="s">
        <v>61</v>
      </c>
      <c r="C10" s="71">
        <v>469</v>
      </c>
      <c r="D10" s="4" t="s">
        <v>18</v>
      </c>
      <c r="F10" t="s">
        <v>63</v>
      </c>
      <c r="G10" s="75" t="s">
        <v>62</v>
      </c>
      <c r="H10" s="6"/>
      <c r="I10" s="7">
        <v>639</v>
      </c>
      <c r="J10" s="8">
        <f t="shared" si="0"/>
        <v>-170</v>
      </c>
      <c r="K10" s="4" t="s">
        <v>87</v>
      </c>
      <c r="L10" s="4" t="s">
        <v>346</v>
      </c>
      <c r="M10" s="42"/>
    </row>
    <row r="11" spans="1:13" s="4" customFormat="1" outlineLevel="1" x14ac:dyDescent="0.25">
      <c r="A11" t="s">
        <v>64</v>
      </c>
      <c r="B11" t="s">
        <v>65</v>
      </c>
      <c r="C11" s="71">
        <v>849</v>
      </c>
      <c r="D11" s="4" t="s">
        <v>2</v>
      </c>
      <c r="F11" t="s">
        <v>66</v>
      </c>
      <c r="G11" s="6" t="s">
        <v>67</v>
      </c>
      <c r="H11" s="6"/>
      <c r="I11" s="7">
        <v>879</v>
      </c>
      <c r="J11" s="8">
        <f t="shared" si="0"/>
        <v>-30</v>
      </c>
      <c r="K11" s="4" t="s">
        <v>87</v>
      </c>
      <c r="L11" s="4" t="s">
        <v>346</v>
      </c>
      <c r="M11" s="42"/>
    </row>
    <row r="12" spans="1:13" s="4" customFormat="1" outlineLevel="1" x14ac:dyDescent="0.25">
      <c r="A12" t="s">
        <v>68</v>
      </c>
      <c r="B12" t="s">
        <v>69</v>
      </c>
      <c r="C12" s="71">
        <v>592</v>
      </c>
      <c r="D12" s="4" t="s">
        <v>2</v>
      </c>
      <c r="F12" t="s">
        <v>63</v>
      </c>
      <c r="G12" s="75" t="s">
        <v>62</v>
      </c>
      <c r="H12" s="6"/>
      <c r="I12" s="7">
        <v>639</v>
      </c>
      <c r="J12" s="8">
        <f t="shared" si="0"/>
        <v>-47</v>
      </c>
      <c r="K12" s="4" t="s">
        <v>87</v>
      </c>
      <c r="L12" s="4" t="s">
        <v>346</v>
      </c>
      <c r="M12" s="42"/>
    </row>
    <row r="13" spans="1:13" s="4" customFormat="1" outlineLevel="1" x14ac:dyDescent="0.25">
      <c r="A13" t="s">
        <v>73</v>
      </c>
      <c r="B13" s="4" t="s">
        <v>74</v>
      </c>
      <c r="C13" s="71">
        <v>639</v>
      </c>
      <c r="D13" s="4" t="s">
        <v>2</v>
      </c>
      <c r="F13" t="s">
        <v>53</v>
      </c>
      <c r="G13" s="75" t="s">
        <v>55</v>
      </c>
      <c r="H13" s="6"/>
      <c r="I13" s="7">
        <v>709</v>
      </c>
      <c r="J13" s="8">
        <f t="shared" si="0"/>
        <v>-70</v>
      </c>
      <c r="K13" s="4" t="s">
        <v>87</v>
      </c>
      <c r="L13" s="4" t="s">
        <v>346</v>
      </c>
      <c r="M13" s="42"/>
    </row>
    <row r="14" spans="1:13" s="4" customFormat="1" outlineLevel="1" x14ac:dyDescent="0.25">
      <c r="A14" t="s">
        <v>75</v>
      </c>
      <c r="B14" t="s">
        <v>78</v>
      </c>
      <c r="C14" s="71">
        <v>839</v>
      </c>
      <c r="D14" s="4" t="s">
        <v>2</v>
      </c>
      <c r="F14" t="s">
        <v>76</v>
      </c>
      <c r="G14" s="75" t="s">
        <v>77</v>
      </c>
      <c r="H14" s="6"/>
      <c r="I14" s="7">
        <v>1039</v>
      </c>
      <c r="J14" s="8">
        <f t="shared" si="0"/>
        <v>-200</v>
      </c>
      <c r="K14" s="4" t="s">
        <v>87</v>
      </c>
      <c r="L14" s="4" t="s">
        <v>346</v>
      </c>
      <c r="M14" s="42"/>
    </row>
    <row r="15" spans="1:13" s="4" customFormat="1" outlineLevel="1" x14ac:dyDescent="0.25">
      <c r="A15" t="s">
        <v>79</v>
      </c>
      <c r="B15" t="s">
        <v>80</v>
      </c>
      <c r="C15" s="71">
        <v>589</v>
      </c>
      <c r="D15" s="4" t="s">
        <v>2</v>
      </c>
      <c r="F15" t="s">
        <v>63</v>
      </c>
      <c r="G15" s="75" t="s">
        <v>62</v>
      </c>
      <c r="H15" s="6"/>
      <c r="I15" s="7">
        <v>639</v>
      </c>
      <c r="J15" s="8">
        <f t="shared" si="0"/>
        <v>-50</v>
      </c>
      <c r="K15" s="4" t="s">
        <v>87</v>
      </c>
      <c r="L15" s="4" t="s">
        <v>346</v>
      </c>
      <c r="M15" s="42"/>
    </row>
    <row r="16" spans="1:13" s="4" customFormat="1" outlineLevel="1" x14ac:dyDescent="0.25">
      <c r="A16" t="s">
        <v>81</v>
      </c>
      <c r="B16" s="4" t="s">
        <v>82</v>
      </c>
      <c r="C16" s="71">
        <v>709</v>
      </c>
      <c r="D16" s="4" t="s">
        <v>1</v>
      </c>
      <c r="F16" t="s">
        <v>58</v>
      </c>
      <c r="G16" s="75" t="s">
        <v>59</v>
      </c>
      <c r="H16" s="6"/>
      <c r="I16" s="7">
        <v>719</v>
      </c>
      <c r="J16" s="8">
        <f t="shared" si="0"/>
        <v>-10</v>
      </c>
      <c r="K16" s="4" t="s">
        <v>137</v>
      </c>
      <c r="L16" s="4" t="s">
        <v>346</v>
      </c>
      <c r="M16" s="42"/>
    </row>
    <row r="17" spans="1:14" s="5" customFormat="1" x14ac:dyDescent="0.25">
      <c r="A17" t="s">
        <v>44</v>
      </c>
      <c r="B17" s="4" t="s">
        <v>45</v>
      </c>
      <c r="C17" s="71">
        <v>589</v>
      </c>
      <c r="D17" s="4" t="s">
        <v>18</v>
      </c>
      <c r="E17" s="4"/>
      <c r="F17" t="s">
        <v>50</v>
      </c>
      <c r="G17" s="75" t="s">
        <v>51</v>
      </c>
      <c r="H17" s="6"/>
      <c r="I17" s="7">
        <v>599</v>
      </c>
      <c r="J17" s="8">
        <f t="shared" si="0"/>
        <v>-10</v>
      </c>
      <c r="K17" s="4" t="s">
        <v>87</v>
      </c>
      <c r="L17" s="4" t="s">
        <v>346</v>
      </c>
      <c r="M17" s="4"/>
    </row>
    <row r="18" spans="1:14" s="9" customFormat="1" x14ac:dyDescent="0.25">
      <c r="A18" t="s">
        <v>83</v>
      </c>
      <c r="B18" s="4" t="s">
        <v>84</v>
      </c>
      <c r="C18" s="71">
        <v>589</v>
      </c>
      <c r="D18" s="4" t="s">
        <v>18</v>
      </c>
      <c r="E18" s="4"/>
      <c r="F18" t="s">
        <v>85</v>
      </c>
      <c r="G18" s="75" t="s">
        <v>86</v>
      </c>
      <c r="H18" s="6"/>
      <c r="I18" s="41">
        <v>599</v>
      </c>
      <c r="J18" s="8">
        <f t="shared" si="0"/>
        <v>-10</v>
      </c>
      <c r="K18" s="4" t="s">
        <v>87</v>
      </c>
      <c r="L18" s="4" t="s">
        <v>346</v>
      </c>
      <c r="M18" s="42"/>
    </row>
    <row r="19" spans="1:14" s="9" customFormat="1" x14ac:dyDescent="0.25">
      <c r="A19" t="s">
        <v>114</v>
      </c>
      <c r="B19" s="4" t="s">
        <v>115</v>
      </c>
      <c r="C19" s="72">
        <v>649</v>
      </c>
      <c r="D19" s="4" t="s">
        <v>2</v>
      </c>
      <c r="E19" s="4"/>
      <c r="F19" t="s">
        <v>100</v>
      </c>
      <c r="G19" s="6" t="s">
        <v>101</v>
      </c>
      <c r="H19" s="6"/>
      <c r="I19" s="7">
        <v>479</v>
      </c>
      <c r="J19" s="8">
        <f t="shared" si="0"/>
        <v>170</v>
      </c>
      <c r="K19" s="4" t="s">
        <v>87</v>
      </c>
      <c r="L19" s="4" t="s">
        <v>346</v>
      </c>
      <c r="M19" s="42"/>
    </row>
    <row r="20" spans="1:14" s="4" customFormat="1" x14ac:dyDescent="0.25">
      <c r="A20" t="s">
        <v>112</v>
      </c>
      <c r="B20" t="s">
        <v>109</v>
      </c>
      <c r="C20" s="72">
        <v>749</v>
      </c>
      <c r="D20" s="4" t="s">
        <v>2</v>
      </c>
      <c r="F20" t="s">
        <v>85</v>
      </c>
      <c r="G20" s="75" t="s">
        <v>86</v>
      </c>
      <c r="H20" s="6"/>
      <c r="I20" s="41">
        <v>599</v>
      </c>
      <c r="J20" s="8">
        <f t="shared" si="0"/>
        <v>150</v>
      </c>
      <c r="K20" s="4" t="s">
        <v>87</v>
      </c>
      <c r="L20" s="4" t="s">
        <v>346</v>
      </c>
      <c r="M20" s="42"/>
    </row>
    <row r="21" spans="1:14" s="4" customFormat="1" x14ac:dyDescent="0.25">
      <c r="A21" t="s">
        <v>108</v>
      </c>
      <c r="B21" s="4" t="s">
        <v>109</v>
      </c>
      <c r="C21" s="72">
        <v>1229</v>
      </c>
      <c r="D21" s="4" t="s">
        <v>2</v>
      </c>
      <c r="F21" t="s">
        <v>110</v>
      </c>
      <c r="G21" t="s">
        <v>111</v>
      </c>
      <c r="H21" s="6"/>
      <c r="I21" s="7">
        <v>1229</v>
      </c>
      <c r="J21" s="8">
        <f t="shared" si="0"/>
        <v>0</v>
      </c>
      <c r="K21" s="4" t="s">
        <v>87</v>
      </c>
      <c r="L21" s="4" t="s">
        <v>346</v>
      </c>
      <c r="M21" s="42"/>
    </row>
    <row r="22" spans="1:14" x14ac:dyDescent="0.25">
      <c r="A22" t="s">
        <v>104</v>
      </c>
      <c r="B22" t="s">
        <v>105</v>
      </c>
      <c r="C22" s="72">
        <v>929</v>
      </c>
      <c r="D22" s="4" t="s">
        <v>2</v>
      </c>
      <c r="E22" s="4"/>
      <c r="F22" t="s">
        <v>106</v>
      </c>
      <c r="G22" s="6" t="s">
        <v>107</v>
      </c>
      <c r="H22" s="6"/>
      <c r="I22" s="7">
        <v>929</v>
      </c>
      <c r="J22" s="8">
        <f t="shared" si="0"/>
        <v>0</v>
      </c>
      <c r="K22" s="4" t="s">
        <v>87</v>
      </c>
      <c r="L22" s="4" t="s">
        <v>346</v>
      </c>
      <c r="M22" s="42"/>
      <c r="N22" s="4"/>
    </row>
    <row r="23" spans="1:14" x14ac:dyDescent="0.25">
      <c r="A23" t="s">
        <v>125</v>
      </c>
      <c r="B23" s="9" t="s">
        <v>126</v>
      </c>
      <c r="C23" s="73">
        <v>789</v>
      </c>
      <c r="D23" s="9" t="s">
        <v>2</v>
      </c>
      <c r="E23" s="9"/>
      <c r="F23" t="s">
        <v>127</v>
      </c>
      <c r="G23" s="6" t="s">
        <v>128</v>
      </c>
      <c r="H23" s="6"/>
      <c r="I23" s="7">
        <v>729</v>
      </c>
      <c r="J23" s="8">
        <f t="shared" si="0"/>
        <v>60</v>
      </c>
      <c r="K23" s="4" t="s">
        <v>87</v>
      </c>
      <c r="L23" s="4" t="s">
        <v>346</v>
      </c>
      <c r="M23" s="9"/>
    </row>
    <row r="24" spans="1:14" x14ac:dyDescent="0.25">
      <c r="A24" t="s">
        <v>133</v>
      </c>
      <c r="B24" s="9" t="s">
        <v>134</v>
      </c>
      <c r="C24" s="73">
        <v>599</v>
      </c>
      <c r="D24" s="9" t="s">
        <v>2</v>
      </c>
      <c r="E24" s="9"/>
      <c r="F24" t="s">
        <v>135</v>
      </c>
      <c r="G24" s="76" t="s">
        <v>136</v>
      </c>
      <c r="H24" s="9"/>
      <c r="I24" s="7">
        <v>309</v>
      </c>
      <c r="J24" s="8">
        <f t="shared" si="0"/>
        <v>290</v>
      </c>
      <c r="K24" s="4" t="s">
        <v>87</v>
      </c>
      <c r="L24" s="4" t="s">
        <v>346</v>
      </c>
      <c r="M24" s="9"/>
    </row>
    <row r="25" spans="1:14" x14ac:dyDescent="0.25">
      <c r="A25" t="s">
        <v>129</v>
      </c>
      <c r="B25" s="9" t="s">
        <v>130</v>
      </c>
      <c r="C25" s="73">
        <v>679</v>
      </c>
      <c r="D25" s="9" t="s">
        <v>1</v>
      </c>
      <c r="E25" s="9"/>
      <c r="F25" t="s">
        <v>131</v>
      </c>
      <c r="G25" s="6" t="s">
        <v>132</v>
      </c>
      <c r="H25" s="6"/>
      <c r="I25" s="7">
        <v>559</v>
      </c>
      <c r="J25" s="8">
        <f t="shared" si="0"/>
        <v>120</v>
      </c>
      <c r="K25" s="4" t="s">
        <v>87</v>
      </c>
      <c r="L25" s="4" t="s">
        <v>347</v>
      </c>
      <c r="M25" s="9"/>
    </row>
    <row r="26" spans="1:14" x14ac:dyDescent="0.25">
      <c r="A26" t="s">
        <v>116</v>
      </c>
      <c r="B26" t="s">
        <v>117</v>
      </c>
      <c r="C26" s="71">
        <v>709</v>
      </c>
      <c r="D26" s="4" t="s">
        <v>1</v>
      </c>
      <c r="E26" s="4"/>
      <c r="F26" t="s">
        <v>92</v>
      </c>
      <c r="G26" s="75" t="s">
        <v>93</v>
      </c>
      <c r="H26" s="6"/>
      <c r="I26" s="8">
        <v>719</v>
      </c>
      <c r="J26" s="8">
        <f t="shared" si="0"/>
        <v>-10</v>
      </c>
      <c r="K26" s="4" t="s">
        <v>137</v>
      </c>
      <c r="L26" s="4" t="s">
        <v>346</v>
      </c>
      <c r="M26" s="4"/>
    </row>
    <row r="27" spans="1:14" x14ac:dyDescent="0.25">
      <c r="A27" t="s">
        <v>118</v>
      </c>
      <c r="B27" s="4" t="s">
        <v>119</v>
      </c>
      <c r="C27" s="71">
        <v>709</v>
      </c>
      <c r="D27" s="4" t="s">
        <v>1</v>
      </c>
      <c r="E27" s="4"/>
      <c r="F27" t="s">
        <v>94</v>
      </c>
      <c r="G27" s="6" t="s">
        <v>95</v>
      </c>
      <c r="H27" s="6"/>
      <c r="I27" s="7">
        <v>719</v>
      </c>
      <c r="J27" s="8">
        <f t="shared" si="0"/>
        <v>-10</v>
      </c>
      <c r="K27" s="4" t="s">
        <v>138</v>
      </c>
      <c r="L27" s="4" t="s">
        <v>346</v>
      </c>
      <c r="M27" s="42"/>
    </row>
    <row r="28" spans="1:14" x14ac:dyDescent="0.25">
      <c r="A28" t="s">
        <v>344</v>
      </c>
      <c r="B28" t="s">
        <v>345</v>
      </c>
      <c r="C28" s="74">
        <v>549</v>
      </c>
      <c r="D28" s="9" t="s">
        <v>1</v>
      </c>
      <c r="F28" t="s">
        <v>340</v>
      </c>
      <c r="G28" s="75" t="s">
        <v>245</v>
      </c>
      <c r="I28" s="7">
        <v>749</v>
      </c>
      <c r="J28" s="8">
        <f t="shared" si="0"/>
        <v>-200</v>
      </c>
      <c r="K28" s="4" t="s">
        <v>87</v>
      </c>
      <c r="L28" s="4" t="s">
        <v>347</v>
      </c>
    </row>
    <row r="29" spans="1:14" x14ac:dyDescent="0.25">
      <c r="A29" t="s">
        <v>121</v>
      </c>
      <c r="B29" t="s">
        <v>123</v>
      </c>
      <c r="C29" s="71">
        <v>499</v>
      </c>
      <c r="D29" s="4" t="s">
        <v>120</v>
      </c>
      <c r="E29" s="4"/>
      <c r="F29" t="s">
        <v>100</v>
      </c>
      <c r="G29" s="6" t="s">
        <v>101</v>
      </c>
      <c r="H29" s="6"/>
      <c r="I29" s="7">
        <v>479</v>
      </c>
      <c r="J29" s="8">
        <f t="shared" si="0"/>
        <v>20</v>
      </c>
      <c r="K29" s="4" t="s">
        <v>87</v>
      </c>
      <c r="L29" s="4" t="s">
        <v>346</v>
      </c>
      <c r="M29" s="4"/>
    </row>
    <row r="30" spans="1:14" x14ac:dyDescent="0.25">
      <c r="A30" t="s">
        <v>122</v>
      </c>
      <c r="B30" s="9" t="s">
        <v>124</v>
      </c>
      <c r="C30" s="73">
        <v>499</v>
      </c>
      <c r="D30" s="9" t="s">
        <v>120</v>
      </c>
      <c r="E30" s="9"/>
      <c r="F30" t="s">
        <v>102</v>
      </c>
      <c r="G30" s="6" t="s">
        <v>103</v>
      </c>
      <c r="H30" s="6"/>
      <c r="I30" s="7">
        <v>479</v>
      </c>
      <c r="J30" s="8">
        <f t="shared" si="0"/>
        <v>20</v>
      </c>
      <c r="K30" s="4" t="s">
        <v>87</v>
      </c>
      <c r="L30" s="4" t="s">
        <v>346</v>
      </c>
      <c r="M30" s="9"/>
    </row>
    <row r="31" spans="1:14" x14ac:dyDescent="0.25">
      <c r="A31" t="s">
        <v>390</v>
      </c>
      <c r="B31" t="s">
        <v>397</v>
      </c>
      <c r="C31" s="74">
        <v>589</v>
      </c>
      <c r="D31" s="4" t="s">
        <v>18</v>
      </c>
      <c r="F31" t="s">
        <v>391</v>
      </c>
      <c r="G31" s="75" t="s">
        <v>335</v>
      </c>
      <c r="I31" s="7">
        <v>479</v>
      </c>
      <c r="J31" s="8">
        <f t="shared" si="0"/>
        <v>110</v>
      </c>
      <c r="K31" s="4" t="s">
        <v>87</v>
      </c>
      <c r="L31" s="4" t="s">
        <v>347</v>
      </c>
    </row>
    <row r="32" spans="1:14" ht="15.75" thickBot="1" x14ac:dyDescent="0.3">
      <c r="A32" t="s">
        <v>392</v>
      </c>
      <c r="B32" t="s">
        <v>398</v>
      </c>
      <c r="C32" s="74">
        <v>799</v>
      </c>
      <c r="D32" s="9" t="s">
        <v>2</v>
      </c>
      <c r="F32" t="s">
        <v>396</v>
      </c>
      <c r="G32" s="144" t="s">
        <v>386</v>
      </c>
      <c r="I32" s="7">
        <v>699</v>
      </c>
      <c r="J32" s="8">
        <f t="shared" si="0"/>
        <v>100</v>
      </c>
      <c r="K32" s="4" t="s">
        <v>87</v>
      </c>
      <c r="L32" s="4" t="s">
        <v>347</v>
      </c>
    </row>
    <row r="33" spans="1:12" x14ac:dyDescent="0.25">
      <c r="A33" t="s">
        <v>393</v>
      </c>
      <c r="B33" t="s">
        <v>399</v>
      </c>
      <c r="C33" s="74">
        <v>799</v>
      </c>
      <c r="D33" s="9" t="s">
        <v>2</v>
      </c>
      <c r="F33" t="s">
        <v>391</v>
      </c>
      <c r="G33" s="75" t="s">
        <v>335</v>
      </c>
      <c r="I33" s="7">
        <v>479</v>
      </c>
      <c r="J33" s="8">
        <f t="shared" ref="J33:J34" si="1">C33-I33</f>
        <v>320</v>
      </c>
      <c r="K33" s="4" t="s">
        <v>87</v>
      </c>
      <c r="L33" s="4" t="s">
        <v>347</v>
      </c>
    </row>
    <row r="34" spans="1:12" x14ac:dyDescent="0.25">
      <c r="A34" t="s">
        <v>394</v>
      </c>
      <c r="B34" s="9" t="s">
        <v>395</v>
      </c>
      <c r="C34" s="74">
        <v>649</v>
      </c>
      <c r="D34" s="9" t="s">
        <v>2</v>
      </c>
      <c r="F34" t="s">
        <v>343</v>
      </c>
      <c r="G34" s="75" t="s">
        <v>331</v>
      </c>
      <c r="I34" s="7">
        <v>479</v>
      </c>
      <c r="J34" s="8">
        <f t="shared" si="1"/>
        <v>170</v>
      </c>
      <c r="K34" s="4" t="s">
        <v>87</v>
      </c>
      <c r="L34" s="4" t="s">
        <v>347</v>
      </c>
    </row>
    <row r="35" spans="1:12" x14ac:dyDescent="0.25">
      <c r="G35" s="75"/>
    </row>
  </sheetData>
  <autoFilter ref="A1:M34" xr:uid="{6F73A421-70F3-45A0-ACF6-2AF9B30E460B}">
    <sortState xmlns:xlrd2="http://schemas.microsoft.com/office/spreadsheetml/2017/richdata2" ref="A2:M23">
      <sortCondition ref="D1:D21"/>
    </sortState>
  </autoFilter>
  <sortState xmlns:xlrd2="http://schemas.microsoft.com/office/spreadsheetml/2017/richdata2" ref="A2:M30">
    <sortCondition ref="A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5"/>
  <sheetViews>
    <sheetView showGridLines="0" showRowColHeaders="0" tabSelected="1" zoomScaleNormal="100" workbookViewId="0">
      <selection activeCell="D3" sqref="D3"/>
    </sheetView>
  </sheetViews>
  <sheetFormatPr defaultRowHeight="15" x14ac:dyDescent="0.25"/>
  <cols>
    <col min="1" max="1" width="2.7109375" style="11" customWidth="1"/>
    <col min="2" max="2" width="45.28515625" style="11" customWidth="1"/>
    <col min="3" max="3" width="1.42578125" style="11" customWidth="1"/>
    <col min="4" max="4" width="75.85546875" style="11" customWidth="1"/>
    <col min="5" max="5" width="2.7109375" style="11" customWidth="1"/>
    <col min="6" max="6" width="24.7109375" style="11" customWidth="1"/>
    <col min="7" max="7" width="2.7109375" style="11" customWidth="1"/>
    <col min="8" max="8" width="12" style="11" customWidth="1"/>
    <col min="9" max="16384" width="9.140625" style="11"/>
  </cols>
  <sheetData>
    <row r="1" spans="2:8" x14ac:dyDescent="0.25">
      <c r="B1" s="10" t="s">
        <v>400</v>
      </c>
    </row>
    <row r="2" spans="2:8" ht="24" thickBot="1" x14ac:dyDescent="0.3">
      <c r="B2" s="58" t="s">
        <v>34</v>
      </c>
      <c r="D2" s="12" t="s">
        <v>5</v>
      </c>
      <c r="F2" s="12" t="s">
        <v>139</v>
      </c>
      <c r="G2" s="12"/>
      <c r="H2" s="12" t="s">
        <v>113</v>
      </c>
    </row>
    <row r="3" spans="2:8" ht="16.5" customHeight="1" thickBot="1" x14ac:dyDescent="0.3">
      <c r="B3" s="67" t="s">
        <v>4</v>
      </c>
      <c r="C3" s="13"/>
      <c r="D3" s="14" t="s">
        <v>344</v>
      </c>
      <c r="F3" s="50" t="str">
        <f>INDEX('Selector Data'!$B:$B,MATCH($D3,'Selector Data'!$A:$A,0))</f>
        <v>540-BCOF</v>
      </c>
      <c r="H3" s="15">
        <f>INDEX('Selector Data'!C:C,MATCH(D3,'Selector Data'!A:A,0))</f>
        <v>549</v>
      </c>
    </row>
    <row r="4" spans="2:8" x14ac:dyDescent="0.25">
      <c r="B4" s="63" t="s">
        <v>26</v>
      </c>
      <c r="C4" s="13"/>
      <c r="D4" s="11" t="str">
        <f>IFERROR(INDEX('Selector Data'!D:D,MATCH(D3,'Selector Data'!A:A,0)),"Tryagain")</f>
        <v>Mellanox</v>
      </c>
    </row>
    <row r="5" spans="2:8" x14ac:dyDescent="0.25">
      <c r="B5" s="63" t="s">
        <v>35</v>
      </c>
      <c r="C5" s="13"/>
      <c r="D5" s="11">
        <f>IFERROR(INDEX('Selector Data'!E:E,MATCH(D3,'Selector Data'!A:A,0)),"Tryagain")</f>
        <v>0</v>
      </c>
    </row>
    <row r="6" spans="2:8" ht="15.75" thickBot="1" x14ac:dyDescent="0.3">
      <c r="B6" s="13"/>
      <c r="C6" s="13"/>
    </row>
    <row r="7" spans="2:8" ht="15.75" thickBot="1" x14ac:dyDescent="0.3">
      <c r="B7" s="16" t="s">
        <v>46</v>
      </c>
      <c r="C7" s="17"/>
      <c r="D7" s="18" t="str">
        <f>INDEX('Selector Data'!$F:$F,MATCH($D3,'Selector Data'!$A:$A,0))</f>
        <v xml:space="preserve">Marvell FastLinQ 41232 Dual Port 10/25GbE SFP28, OCP NIC 3.0 </v>
      </c>
      <c r="E7" s="19"/>
      <c r="F7" s="18" t="str">
        <f>INDEX('Selector Data'!$G:$G,MATCH($D3,'Selector Data'!$A:$A,0))</f>
        <v>540-BCNU</v>
      </c>
      <c r="G7" s="19"/>
      <c r="H7" s="20">
        <f>INDEX('Selector Data'!$I:$I,MATCH($D3,'Selector Data'!$A:$A,0))</f>
        <v>749</v>
      </c>
    </row>
    <row r="8" spans="2:8" ht="15.75" thickBot="1" x14ac:dyDescent="0.3">
      <c r="B8" s="65" t="s">
        <v>35</v>
      </c>
      <c r="C8" s="13"/>
      <c r="D8" s="11">
        <f>INDEX('Selector Data'!$H:$H,MATCH($D3,'Selector Data'!$A:$A,0))</f>
        <v>0</v>
      </c>
    </row>
    <row r="9" spans="2:8" ht="34.5" customHeight="1" thickBot="1" x14ac:dyDescent="0.3">
      <c r="B9" s="21" t="s">
        <v>47</v>
      </c>
      <c r="C9" s="22"/>
      <c r="D9" s="23" t="str">
        <f>INDEX('Selector Data'!$K:$K,MATCH($D3,'Selector Data'!$A:$A,0))</f>
        <v xml:space="preserve"> iWARP and RoCE v1, v2 RDMA</v>
      </c>
      <c r="G9" s="69" t="s">
        <v>3</v>
      </c>
      <c r="H9" s="61">
        <f>INDEX('Selector Data'!$J:$J,MATCH($D3,'Selector Data'!$A:$A,0))</f>
        <v>-200</v>
      </c>
    </row>
    <row r="10" spans="2:8" x14ac:dyDescent="0.25">
      <c r="B10" s="26"/>
      <c r="C10" s="26"/>
      <c r="D10" s="27"/>
    </row>
    <row r="11" spans="2:8" x14ac:dyDescent="0.25">
      <c r="B11" s="56" t="s">
        <v>29</v>
      </c>
      <c r="C11" s="26"/>
      <c r="D11" s="55" t="str">
        <f>INDEX('Selector Data'!$L:$L,MATCH($D3,'Selector Data'!$A:$A,0))</f>
        <v>L2 NIC only, no FCoE or iSCSI offloads</v>
      </c>
    </row>
    <row r="12" spans="2:8" x14ac:dyDescent="0.25">
      <c r="B12" s="59" t="s">
        <v>33</v>
      </c>
      <c r="C12" s="60"/>
      <c r="D12" s="60">
        <f>INDEX('Selector Data'!$M:$M,MATCH($D3,'Selector Data'!$A:$A,0))</f>
        <v>0</v>
      </c>
    </row>
    <row r="13" spans="2:8" ht="15.75" thickBot="1" x14ac:dyDescent="0.3"/>
    <row r="14" spans="2:8" ht="16.5" thickBot="1" x14ac:dyDescent="0.3">
      <c r="B14" s="28" t="s">
        <v>6</v>
      </c>
      <c r="C14" s="28"/>
      <c r="D14" s="29" t="s">
        <v>7</v>
      </c>
      <c r="E14" s="30"/>
      <c r="F14" s="31"/>
    </row>
    <row r="15" spans="2:8" ht="15.75" thickBot="1" x14ac:dyDescent="0.3">
      <c r="B15" s="32" t="s">
        <v>48</v>
      </c>
      <c r="C15" s="32" t="s">
        <v>17</v>
      </c>
      <c r="D15" s="146" t="s">
        <v>49</v>
      </c>
      <c r="E15" s="146"/>
      <c r="F15" s="147"/>
    </row>
    <row r="16" spans="2:8" ht="15.75" thickBot="1" x14ac:dyDescent="0.3">
      <c r="B16" s="35" t="s">
        <v>27</v>
      </c>
      <c r="C16" s="35" t="s">
        <v>17</v>
      </c>
      <c r="D16" s="36" t="s">
        <v>8</v>
      </c>
      <c r="E16" s="36"/>
      <c r="F16" s="37"/>
    </row>
    <row r="17" spans="2:6" ht="15.75" thickBot="1" x14ac:dyDescent="0.3">
      <c r="B17" s="32" t="s">
        <v>9</v>
      </c>
      <c r="C17" s="32" t="s">
        <v>17</v>
      </c>
      <c r="D17" s="33" t="s">
        <v>10</v>
      </c>
      <c r="E17" s="33"/>
      <c r="F17" s="34"/>
    </row>
    <row r="18" spans="2:6" ht="15.75" thickBot="1" x14ac:dyDescent="0.3">
      <c r="B18" s="38" t="s">
        <v>11</v>
      </c>
      <c r="C18" s="38" t="s">
        <v>17</v>
      </c>
      <c r="D18" s="39" t="s">
        <v>12</v>
      </c>
      <c r="E18" s="39"/>
      <c r="F18" s="40"/>
    </row>
    <row r="19" spans="2:6" ht="15.75" thickBot="1" x14ac:dyDescent="0.3">
      <c r="B19" s="32" t="s">
        <v>13</v>
      </c>
      <c r="C19" s="32" t="s">
        <v>17</v>
      </c>
      <c r="D19" s="33" t="s">
        <v>14</v>
      </c>
      <c r="E19" s="33"/>
      <c r="F19" s="34"/>
    </row>
    <row r="20" spans="2:6" ht="15.75" thickBot="1" x14ac:dyDescent="0.3">
      <c r="B20" s="38" t="s">
        <v>15</v>
      </c>
      <c r="C20" s="38" t="s">
        <v>17</v>
      </c>
      <c r="D20" s="39" t="s">
        <v>16</v>
      </c>
      <c r="E20" s="39"/>
      <c r="F20" s="40"/>
    </row>
    <row r="21" spans="2:6" ht="31.5" customHeight="1" thickBot="1" x14ac:dyDescent="0.3">
      <c r="B21" s="38" t="s">
        <v>28</v>
      </c>
      <c r="C21" s="38" t="s">
        <v>17</v>
      </c>
      <c r="D21" s="148" t="s">
        <v>24</v>
      </c>
      <c r="E21" s="148"/>
      <c r="F21" s="149"/>
    </row>
    <row r="22" spans="2:6" ht="31.5" customHeight="1" thickBot="1" x14ac:dyDescent="0.3">
      <c r="B22" s="38" t="s">
        <v>23</v>
      </c>
      <c r="C22" s="38" t="s">
        <v>17</v>
      </c>
      <c r="D22" s="148" t="s">
        <v>25</v>
      </c>
      <c r="E22" s="148"/>
      <c r="F22" s="149"/>
    </row>
    <row r="24" spans="2:6" x14ac:dyDescent="0.25">
      <c r="D24" s="51" t="s">
        <v>38</v>
      </c>
    </row>
    <row r="25" spans="2:6" x14ac:dyDescent="0.25">
      <c r="D25" s="51"/>
    </row>
  </sheetData>
  <sheetProtection algorithmName="SHA-512" hashValue="2h7lie+59oegMwr4nuYk1ET4m1mt5AyflWMuhBtTbWw5Cqz0ByVuveIz04/YW6SWGgBKnQ4JNqQZ4OPaS5Rqdg==" saltValue="+n5OR5bQqOs1AvVrNE5kbw==" spinCount="100000" sheet="1" objects="1" scenarios="1" selectLockedCells="1"/>
  <mergeCells count="3">
    <mergeCell ref="D15:F15"/>
    <mergeCell ref="D21:F21"/>
    <mergeCell ref="D22:F22"/>
  </mergeCells>
  <hyperlinks>
    <hyperlink ref="D24" r:id="rId1" xr:uid="{E0C7739D-92AA-42FD-B763-27E628BDC280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'Selector Data'!$A$2:$A$34</xm:f>
          </x14:formula1>
          <xm:sqref>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9"/>
  <sheetViews>
    <sheetView showGridLines="0" showRowColHeaders="0" zoomScaleNormal="100" workbookViewId="0">
      <selection activeCell="D4" sqref="D4"/>
    </sheetView>
  </sheetViews>
  <sheetFormatPr defaultRowHeight="15" x14ac:dyDescent="0.25"/>
  <cols>
    <col min="1" max="1" width="3.7109375" style="43" customWidth="1"/>
    <col min="2" max="2" width="46" style="43" customWidth="1"/>
    <col min="3" max="3" width="0.85546875" style="43" customWidth="1"/>
    <col min="4" max="4" width="32.85546875" style="43" customWidth="1"/>
    <col min="5" max="5" width="4.7109375" style="43" customWidth="1"/>
    <col min="6" max="6" width="63" style="43" customWidth="1"/>
    <col min="7" max="7" width="4.140625" style="43" customWidth="1"/>
    <col min="8" max="8" width="9.140625" style="43"/>
    <col min="9" max="9" width="14.85546875" style="43" customWidth="1"/>
    <col min="10" max="16384" width="9.140625" style="43"/>
  </cols>
  <sheetData>
    <row r="1" spans="2:9" x14ac:dyDescent="0.25">
      <c r="B1" s="68" t="s">
        <v>41</v>
      </c>
    </row>
    <row r="2" spans="2:9" x14ac:dyDescent="0.25">
      <c r="B2" s="10" t="str">
        <f>'Ethernet Selector Tool'!B1</f>
        <v>March 2020, v2</v>
      </c>
    </row>
    <row r="3" spans="2:9" ht="24" thickBot="1" x14ac:dyDescent="0.3">
      <c r="B3" s="58" t="s">
        <v>34</v>
      </c>
      <c r="D3" s="12" t="s">
        <v>42</v>
      </c>
      <c r="E3" s="12" t="s">
        <v>70</v>
      </c>
      <c r="I3" s="12" t="s">
        <v>113</v>
      </c>
    </row>
    <row r="4" spans="2:9" ht="19.5" thickBot="1" x14ac:dyDescent="0.3">
      <c r="B4" s="67" t="s">
        <v>19</v>
      </c>
      <c r="D4" s="145" t="s">
        <v>395</v>
      </c>
      <c r="E4" s="118" t="str">
        <f>IFERROR(INDEX('Selector Data'!A:A,MATCH('Adapter PN Cross Reference'!D4,'Selector Data'!B:B,0)),"Not a 10/20/25/50GbE Adapter")</f>
        <v>Intel X710 Dual Port 10GbE SFP+, OCP NIC 3.0</v>
      </c>
      <c r="F4" s="119"/>
      <c r="H4" s="12"/>
      <c r="I4" s="15">
        <f>INDEX('Selector Data'!C:C,MATCH(D4,'Selector Data'!B:B,0))</f>
        <v>649</v>
      </c>
    </row>
    <row r="5" spans="2:9" x14ac:dyDescent="0.25">
      <c r="B5" s="64" t="s">
        <v>26</v>
      </c>
      <c r="C5" s="45"/>
      <c r="D5" s="46" t="str">
        <f>IFERROR(INDEX('Selector Data'!D:D,MATCH('Adapter PN Cross Reference'!D4,'Selector Data'!B:B,0)),"Tryagain")</f>
        <v>Intel</v>
      </c>
    </row>
    <row r="6" spans="2:9" x14ac:dyDescent="0.25">
      <c r="B6" s="63" t="s">
        <v>35</v>
      </c>
      <c r="D6" s="43">
        <f>IFERROR(INDEX('Selector Data'!E:E,MATCH('Adapter PN Cross Reference'!D4,'Selector Data'!B:B,0)),"Tryagain")</f>
        <v>0</v>
      </c>
    </row>
    <row r="7" spans="2:9" ht="6.75" customHeight="1" thickBot="1" x14ac:dyDescent="0.3"/>
    <row r="8" spans="2:9" ht="15.75" thickBot="1" x14ac:dyDescent="0.3">
      <c r="B8" s="16" t="s">
        <v>46</v>
      </c>
      <c r="C8" s="47"/>
      <c r="D8" s="62" t="str">
        <f>IFERROR(INDEX('Selector Data'!G:G,MATCH('Adapter PN Cross Reference'!D4,'Selector Data'!B:B,0)),"")</f>
        <v>540-BCNX</v>
      </c>
      <c r="E8" s="120" t="str">
        <f>IFERROR(INDEX('Selector Data'!F:F,MATCH('Adapter PN Cross Reference'!D8,'Selector Data'!G:G,0)), "No Marvell/Dell substitute available")</f>
        <v xml:space="preserve">Marvell FastLinQ 41132 Dual Port 10GbE SFP+, OCP NIC 3.0 </v>
      </c>
      <c r="F8" s="62"/>
      <c r="I8" s="15">
        <f>IFERROR(INDEX('Selector Data'!I:I,MATCH('Adapter PN Cross Reference'!D4,'Selector Data'!B:B,0)), "")</f>
        <v>479</v>
      </c>
    </row>
    <row r="9" spans="2:9" ht="15" customHeight="1" x14ac:dyDescent="0.25">
      <c r="B9" s="65" t="s">
        <v>35</v>
      </c>
      <c r="D9" s="43">
        <f>INDEX('Selector Data'!$H:$H,MATCH($D4,'Selector Data'!$B:$B,0))</f>
        <v>0</v>
      </c>
      <c r="H9" s="19"/>
    </row>
    <row r="10" spans="2:9" ht="15" customHeight="1" thickBot="1" x14ac:dyDescent="0.3">
      <c r="B10" s="44"/>
      <c r="H10" s="19"/>
    </row>
    <row r="11" spans="2:9" ht="42.75" customHeight="1" thickBot="1" x14ac:dyDescent="0.3">
      <c r="B11" s="21" t="s">
        <v>47</v>
      </c>
      <c r="C11" s="54"/>
      <c r="D11" s="152" t="str">
        <f>IFERROR(INDEX('Selector Data'!K:K,MATCH('Adapter PN Cross Reference'!D4,'Selector Data'!B:B,0)), "")</f>
        <v xml:space="preserve"> iWARP and RoCE v1, v2 RDMA</v>
      </c>
      <c r="E11" s="153"/>
      <c r="F11" s="154"/>
      <c r="H11" s="24" t="s">
        <v>3</v>
      </c>
      <c r="I11" s="25">
        <f>IFERROR(INDEX('Selector Data'!J:J,MATCH('Adapter PN Cross Reference'!D4,'Selector Data'!B:B,0)), "")</f>
        <v>170</v>
      </c>
    </row>
    <row r="13" spans="2:9" ht="23.25" x14ac:dyDescent="0.35">
      <c r="B13" s="56" t="s">
        <v>30</v>
      </c>
      <c r="C13" s="52"/>
      <c r="D13" s="57" t="str">
        <f>IFERROR(INDEX('Selector Data'!L:L,MATCH('Adapter PN Cross Reference'!D4,'Selector Data'!B:B,0)), "")</f>
        <v>L2 NIC only, no FCoE or iSCSI offloads</v>
      </c>
      <c r="E13" s="53"/>
      <c r="F13" s="53"/>
    </row>
    <row r="16" spans="2:9" ht="15.75" thickBot="1" x14ac:dyDescent="0.3"/>
    <row r="17" spans="2:6" ht="15.75" thickBot="1" x14ac:dyDescent="0.3">
      <c r="B17" s="48" t="s">
        <v>6</v>
      </c>
      <c r="C17" s="48"/>
      <c r="D17" s="49" t="s">
        <v>7</v>
      </c>
      <c r="E17" s="30"/>
      <c r="F17" s="31"/>
    </row>
    <row r="18" spans="2:6" ht="45.75" customHeight="1" thickBot="1" x14ac:dyDescent="0.3">
      <c r="B18" s="32" t="s">
        <v>72</v>
      </c>
      <c r="C18" s="32" t="s">
        <v>17</v>
      </c>
      <c r="D18" s="150" t="s">
        <v>49</v>
      </c>
      <c r="E18" s="150"/>
      <c r="F18" s="151"/>
    </row>
    <row r="19" spans="2:6" ht="15.75" thickBot="1" x14ac:dyDescent="0.3">
      <c r="B19" s="35" t="s">
        <v>27</v>
      </c>
      <c r="C19" s="35" t="s">
        <v>17</v>
      </c>
      <c r="D19" s="150" t="s">
        <v>8</v>
      </c>
      <c r="E19" s="150"/>
      <c r="F19" s="151"/>
    </row>
    <row r="20" spans="2:6" ht="15.75" thickBot="1" x14ac:dyDescent="0.3">
      <c r="B20" s="32" t="s">
        <v>9</v>
      </c>
      <c r="C20" s="32" t="s">
        <v>17</v>
      </c>
      <c r="D20" s="150" t="s">
        <v>10</v>
      </c>
      <c r="E20" s="150"/>
      <c r="F20" s="151"/>
    </row>
    <row r="21" spans="2:6" ht="15.75" thickBot="1" x14ac:dyDescent="0.3">
      <c r="B21" s="38" t="s">
        <v>11</v>
      </c>
      <c r="C21" s="38" t="s">
        <v>17</v>
      </c>
      <c r="D21" s="150" t="s">
        <v>12</v>
      </c>
      <c r="E21" s="150"/>
      <c r="F21" s="151"/>
    </row>
    <row r="22" spans="2:6" ht="15.75" thickBot="1" x14ac:dyDescent="0.3">
      <c r="B22" s="32" t="s">
        <v>13</v>
      </c>
      <c r="C22" s="32" t="s">
        <v>17</v>
      </c>
      <c r="D22" s="150" t="s">
        <v>14</v>
      </c>
      <c r="E22" s="150"/>
      <c r="F22" s="151"/>
    </row>
    <row r="23" spans="2:6" ht="15.75" thickBot="1" x14ac:dyDescent="0.3">
      <c r="B23" s="38" t="s">
        <v>15</v>
      </c>
      <c r="C23" s="38" t="s">
        <v>17</v>
      </c>
      <c r="D23" s="150" t="s">
        <v>16</v>
      </c>
      <c r="E23" s="150"/>
      <c r="F23" s="151"/>
    </row>
    <row r="24" spans="2:6" ht="30.95" customHeight="1" thickBot="1" x14ac:dyDescent="0.3">
      <c r="B24" s="38" t="s">
        <v>22</v>
      </c>
      <c r="C24" s="38" t="s">
        <v>17</v>
      </c>
      <c r="D24" s="150" t="s">
        <v>24</v>
      </c>
      <c r="E24" s="150"/>
      <c r="F24" s="151"/>
    </row>
    <row r="25" spans="2:6" ht="30.95" customHeight="1" thickBot="1" x14ac:dyDescent="0.3">
      <c r="B25" s="38" t="s">
        <v>23</v>
      </c>
      <c r="C25" s="38" t="s">
        <v>17</v>
      </c>
      <c r="D25" s="150" t="s">
        <v>25</v>
      </c>
      <c r="E25" s="150"/>
      <c r="F25" s="151"/>
    </row>
    <row r="27" spans="2:6" x14ac:dyDescent="0.25">
      <c r="D27" s="51" t="s">
        <v>71</v>
      </c>
    </row>
    <row r="28" spans="2:6" x14ac:dyDescent="0.25">
      <c r="D28" s="51"/>
    </row>
    <row r="29" spans="2:6" x14ac:dyDescent="0.25">
      <c r="D29" s="51"/>
    </row>
  </sheetData>
  <sheetProtection algorithmName="SHA-512" hashValue="yszvJx9rxrlCV+RGYI0OEj4W6J5BYIv3yj+xrrMVYij9QIsP66gbkqoIUB8kh+yg9z5dfIlC/V96mM/XcVT5HQ==" saltValue="2vq8vaAGdKN5lDD6NU6ung==" spinCount="100000" sheet="1" selectLockedCells="1"/>
  <mergeCells count="9">
    <mergeCell ref="D22:F22"/>
    <mergeCell ref="D23:F23"/>
    <mergeCell ref="D24:F24"/>
    <mergeCell ref="D25:F25"/>
    <mergeCell ref="D11:F11"/>
    <mergeCell ref="D19:F19"/>
    <mergeCell ref="D20:F20"/>
    <mergeCell ref="D21:F21"/>
    <mergeCell ref="D18:F18"/>
  </mergeCells>
  <hyperlinks>
    <hyperlink ref="D27" r:id="rId1" display="www.marvell.com/hpe" xr:uid="{3375CFE9-26E2-4291-8580-1D47912D5DB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21AE-3EE1-47D0-9381-9F212812FC04}">
  <sheetPr>
    <pageSetUpPr fitToPage="1"/>
  </sheetPr>
  <dimension ref="A1:I47"/>
  <sheetViews>
    <sheetView zoomScale="90" zoomScaleNormal="90" workbookViewId="0">
      <pane ySplit="2" topLeftCell="A3" activePane="bottomLeft" state="frozen"/>
      <selection pane="bottomLeft" activeCell="C6" sqref="C6"/>
    </sheetView>
  </sheetViews>
  <sheetFormatPr defaultColWidth="8.7109375" defaultRowHeight="15" x14ac:dyDescent="0.25"/>
  <cols>
    <col min="1" max="1" width="8.5703125" customWidth="1"/>
    <col min="2" max="2" width="42.7109375" bestFit="1" customWidth="1"/>
    <col min="3" max="3" width="18.5703125" bestFit="1" customWidth="1"/>
    <col min="4" max="4" width="20.28515625" bestFit="1" customWidth="1"/>
    <col min="5" max="5" width="21.85546875" bestFit="1" customWidth="1"/>
    <col min="6" max="6" width="17.85546875" customWidth="1"/>
    <col min="7" max="7" width="9.85546875" customWidth="1"/>
    <col min="8" max="8" width="63.28515625" customWidth="1"/>
    <col min="9" max="9" width="9.42578125" bestFit="1" customWidth="1"/>
  </cols>
  <sheetData>
    <row r="1" spans="1:9" ht="15.75" thickBot="1" x14ac:dyDescent="0.3">
      <c r="A1" s="77" t="s">
        <v>140</v>
      </c>
      <c r="B1" s="78">
        <f ca="1">TODAY()</f>
        <v>43901</v>
      </c>
    </row>
    <row r="2" spans="1:9" s="82" customFormat="1" ht="16.5" thickBot="1" x14ac:dyDescent="0.3">
      <c r="A2" s="79"/>
      <c r="B2" s="79" t="s">
        <v>141</v>
      </c>
      <c r="C2" s="79" t="s">
        <v>142</v>
      </c>
      <c r="D2" s="79" t="s">
        <v>143</v>
      </c>
      <c r="E2" s="79" t="s">
        <v>144</v>
      </c>
      <c r="F2" s="79" t="s">
        <v>145</v>
      </c>
      <c r="G2" s="80" t="s">
        <v>146</v>
      </c>
      <c r="H2" s="81" t="s">
        <v>147</v>
      </c>
      <c r="I2" s="121" t="s">
        <v>148</v>
      </c>
    </row>
    <row r="3" spans="1:9" ht="15" customHeight="1" x14ac:dyDescent="0.25">
      <c r="A3" s="155" t="s">
        <v>21</v>
      </c>
      <c r="B3" s="93" t="s">
        <v>152</v>
      </c>
      <c r="C3" s="84" t="s">
        <v>153</v>
      </c>
      <c r="D3" s="93" t="s">
        <v>154</v>
      </c>
      <c r="E3" s="122" t="s">
        <v>155</v>
      </c>
      <c r="F3" s="93" t="s">
        <v>150</v>
      </c>
      <c r="G3" s="93" t="s">
        <v>156</v>
      </c>
      <c r="H3" s="114" t="s">
        <v>348</v>
      </c>
    </row>
    <row r="4" spans="1:9" x14ac:dyDescent="0.25">
      <c r="A4" s="156"/>
      <c r="B4" s="86" t="s">
        <v>157</v>
      </c>
      <c r="C4" s="84" t="s">
        <v>158</v>
      </c>
      <c r="D4" s="86" t="s">
        <v>159</v>
      </c>
      <c r="E4" s="94" t="s">
        <v>155</v>
      </c>
      <c r="F4" s="84" t="s">
        <v>151</v>
      </c>
      <c r="G4" s="93" t="s">
        <v>160</v>
      </c>
      <c r="H4" s="123" t="s">
        <v>349</v>
      </c>
    </row>
    <row r="5" spans="1:9" ht="30" x14ac:dyDescent="0.25">
      <c r="A5" s="156"/>
      <c r="B5" s="86" t="s">
        <v>350</v>
      </c>
      <c r="C5" s="102" t="s">
        <v>351</v>
      </c>
      <c r="D5" s="102" t="s">
        <v>352</v>
      </c>
      <c r="E5" s="124" t="s">
        <v>149</v>
      </c>
      <c r="F5" s="99" t="s">
        <v>150</v>
      </c>
      <c r="G5" s="93" t="s">
        <v>353</v>
      </c>
      <c r="H5" s="114" t="s">
        <v>354</v>
      </c>
    </row>
    <row r="6" spans="1:9" ht="30" x14ac:dyDescent="0.25">
      <c r="A6" s="156"/>
      <c r="B6" s="86" t="s">
        <v>355</v>
      </c>
      <c r="C6" s="102" t="s">
        <v>356</v>
      </c>
      <c r="D6" s="102" t="s">
        <v>357</v>
      </c>
      <c r="E6" s="125" t="s">
        <v>149</v>
      </c>
      <c r="F6" s="84" t="s">
        <v>151</v>
      </c>
      <c r="G6" s="93" t="s">
        <v>358</v>
      </c>
      <c r="H6" s="114" t="s">
        <v>359</v>
      </c>
    </row>
    <row r="7" spans="1:9" ht="30" x14ac:dyDescent="0.25">
      <c r="A7" s="156"/>
      <c r="B7" s="86" t="s">
        <v>360</v>
      </c>
      <c r="C7" s="102" t="s">
        <v>361</v>
      </c>
      <c r="D7" s="102" t="s">
        <v>362</v>
      </c>
      <c r="E7" s="122" t="s">
        <v>155</v>
      </c>
      <c r="F7" s="99" t="s">
        <v>150</v>
      </c>
      <c r="G7" s="93" t="s">
        <v>363</v>
      </c>
      <c r="H7" s="114" t="s">
        <v>354</v>
      </c>
    </row>
    <row r="8" spans="1:9" ht="30" x14ac:dyDescent="0.25">
      <c r="A8" s="156"/>
      <c r="B8" s="86" t="s">
        <v>364</v>
      </c>
      <c r="C8" s="102" t="s">
        <v>365</v>
      </c>
      <c r="D8" s="102" t="s">
        <v>366</v>
      </c>
      <c r="E8" s="85" t="s">
        <v>155</v>
      </c>
      <c r="F8" s="84" t="s">
        <v>151</v>
      </c>
      <c r="G8" s="126" t="s">
        <v>367</v>
      </c>
      <c r="H8" s="114" t="s">
        <v>359</v>
      </c>
    </row>
    <row r="9" spans="1:9" ht="15.75" thickBot="1" x14ac:dyDescent="0.3">
      <c r="A9" s="157"/>
      <c r="B9" s="89" t="s">
        <v>161</v>
      </c>
      <c r="C9" s="89" t="s">
        <v>162</v>
      </c>
      <c r="D9" s="89" t="s">
        <v>163</v>
      </c>
      <c r="E9" s="88">
        <v>2</v>
      </c>
      <c r="F9" s="89" t="s">
        <v>164</v>
      </c>
      <c r="G9" s="90" t="s">
        <v>165</v>
      </c>
      <c r="H9" s="91" t="s">
        <v>166</v>
      </c>
    </row>
    <row r="10" spans="1:9" ht="45" x14ac:dyDescent="0.25">
      <c r="A10" s="158" t="s">
        <v>167</v>
      </c>
      <c r="B10" s="83" t="s">
        <v>168</v>
      </c>
      <c r="C10" s="83" t="s">
        <v>169</v>
      </c>
      <c r="D10" s="83" t="s">
        <v>170</v>
      </c>
      <c r="E10" s="127" t="s">
        <v>149</v>
      </c>
      <c r="F10" s="83" t="s">
        <v>150</v>
      </c>
      <c r="G10" s="92" t="s">
        <v>171</v>
      </c>
      <c r="H10" s="97" t="s">
        <v>368</v>
      </c>
    </row>
    <row r="11" spans="1:9" ht="45" x14ac:dyDescent="0.25">
      <c r="A11" s="158"/>
      <c r="B11" s="84" t="s">
        <v>172</v>
      </c>
      <c r="C11" s="84" t="s">
        <v>173</v>
      </c>
      <c r="D11" s="84" t="s">
        <v>174</v>
      </c>
      <c r="E11" s="125" t="s">
        <v>149</v>
      </c>
      <c r="F11" s="84" t="s">
        <v>151</v>
      </c>
      <c r="G11" s="93" t="s">
        <v>175</v>
      </c>
      <c r="H11" s="98" t="s">
        <v>369</v>
      </c>
    </row>
    <row r="12" spans="1:9" ht="45" customHeight="1" x14ac:dyDescent="0.25">
      <c r="A12" s="158"/>
      <c r="B12" s="84" t="s">
        <v>176</v>
      </c>
      <c r="C12" s="84" t="s">
        <v>177</v>
      </c>
      <c r="D12" s="84" t="s">
        <v>178</v>
      </c>
      <c r="E12" s="125" t="s">
        <v>155</v>
      </c>
      <c r="F12" s="84" t="s">
        <v>150</v>
      </c>
      <c r="G12" s="93" t="s">
        <v>179</v>
      </c>
      <c r="H12" s="98" t="s">
        <v>370</v>
      </c>
    </row>
    <row r="13" spans="1:9" ht="45" x14ac:dyDescent="0.25">
      <c r="A13" s="158"/>
      <c r="B13" s="86" t="s">
        <v>180</v>
      </c>
      <c r="C13" s="86" t="s">
        <v>181</v>
      </c>
      <c r="D13" s="86" t="s">
        <v>182</v>
      </c>
      <c r="E13" s="85" t="s">
        <v>155</v>
      </c>
      <c r="F13" s="86" t="s">
        <v>151</v>
      </c>
      <c r="G13" s="87" t="s">
        <v>183</v>
      </c>
      <c r="H13" s="123" t="s">
        <v>371</v>
      </c>
    </row>
    <row r="14" spans="1:9" ht="15.75" thickBot="1" x14ac:dyDescent="0.3">
      <c r="A14" s="159"/>
      <c r="B14" s="89" t="s">
        <v>184</v>
      </c>
      <c r="C14" s="89" t="s">
        <v>185</v>
      </c>
      <c r="D14" s="89" t="s">
        <v>186</v>
      </c>
      <c r="E14" s="88">
        <v>2</v>
      </c>
      <c r="F14" s="89" t="s">
        <v>164</v>
      </c>
      <c r="G14" s="90" t="s">
        <v>187</v>
      </c>
      <c r="H14" s="91" t="s">
        <v>166</v>
      </c>
    </row>
    <row r="15" spans="1:9" ht="30.75" thickBot="1" x14ac:dyDescent="0.3">
      <c r="A15" s="128" t="s">
        <v>372</v>
      </c>
      <c r="B15" s="89" t="s">
        <v>188</v>
      </c>
      <c r="C15" s="129" t="s">
        <v>189</v>
      </c>
      <c r="D15" s="129" t="s">
        <v>190</v>
      </c>
      <c r="E15" s="88">
        <v>2</v>
      </c>
      <c r="F15" s="89" t="s">
        <v>191</v>
      </c>
      <c r="G15" s="95" t="s">
        <v>192</v>
      </c>
      <c r="H15" s="96" t="s">
        <v>193</v>
      </c>
    </row>
    <row r="16" spans="1:9" x14ac:dyDescent="0.25">
      <c r="A16" s="160" t="s">
        <v>20</v>
      </c>
      <c r="B16" s="84" t="s">
        <v>195</v>
      </c>
      <c r="C16" s="130" t="s">
        <v>196</v>
      </c>
      <c r="D16" s="130" t="s">
        <v>197</v>
      </c>
      <c r="E16" s="94">
        <v>2</v>
      </c>
      <c r="F16" s="84" t="s">
        <v>194</v>
      </c>
      <c r="G16" s="93" t="s">
        <v>198</v>
      </c>
      <c r="H16" s="98" t="s">
        <v>373</v>
      </c>
    </row>
    <row r="17" spans="1:9" x14ac:dyDescent="0.25">
      <c r="A17" s="161"/>
      <c r="B17" s="84" t="s">
        <v>199</v>
      </c>
      <c r="C17" s="130" t="s">
        <v>200</v>
      </c>
      <c r="D17" s="130" t="s">
        <v>201</v>
      </c>
      <c r="E17" s="94">
        <v>2</v>
      </c>
      <c r="F17" s="84" t="s">
        <v>151</v>
      </c>
      <c r="G17" s="93" t="s">
        <v>202</v>
      </c>
      <c r="H17" s="98" t="s">
        <v>374</v>
      </c>
    </row>
    <row r="18" spans="1:9" x14ac:dyDescent="0.25">
      <c r="A18" s="161"/>
      <c r="B18" s="84" t="s">
        <v>203</v>
      </c>
      <c r="C18" s="130" t="s">
        <v>189</v>
      </c>
      <c r="D18" s="130" t="s">
        <v>204</v>
      </c>
      <c r="E18" s="94">
        <v>2</v>
      </c>
      <c r="F18" s="84" t="s">
        <v>205</v>
      </c>
      <c r="G18" s="93" t="s">
        <v>206</v>
      </c>
      <c r="H18" s="91" t="s">
        <v>207</v>
      </c>
    </row>
    <row r="19" spans="1:9" ht="15.75" thickBot="1" x14ac:dyDescent="0.3">
      <c r="A19" s="162"/>
      <c r="B19" s="89" t="s">
        <v>208</v>
      </c>
      <c r="C19" s="89" t="s">
        <v>209</v>
      </c>
      <c r="D19" s="89"/>
      <c r="E19" s="89"/>
      <c r="F19" s="89" t="s">
        <v>210</v>
      </c>
      <c r="G19" s="90" t="s">
        <v>211</v>
      </c>
      <c r="H19" s="96" t="s">
        <v>212</v>
      </c>
    </row>
    <row r="20" spans="1:9" x14ac:dyDescent="0.25">
      <c r="A20" s="163" t="s">
        <v>213</v>
      </c>
      <c r="B20" s="130" t="s">
        <v>283</v>
      </c>
      <c r="C20" s="130" t="s">
        <v>59</v>
      </c>
      <c r="D20" s="130" t="s">
        <v>284</v>
      </c>
      <c r="E20" s="130" t="s">
        <v>285</v>
      </c>
      <c r="F20" s="130" t="s">
        <v>286</v>
      </c>
      <c r="G20" s="93" t="s">
        <v>287</v>
      </c>
      <c r="H20" s="115" t="s">
        <v>288</v>
      </c>
    </row>
    <row r="21" spans="1:9" ht="30" x14ac:dyDescent="0.25">
      <c r="A21" s="163"/>
      <c r="B21" s="99" t="s">
        <v>214</v>
      </c>
      <c r="C21" s="99" t="s">
        <v>215</v>
      </c>
      <c r="D21" s="99" t="s">
        <v>216</v>
      </c>
      <c r="E21" s="99" t="s">
        <v>217</v>
      </c>
      <c r="F21" s="99" t="s">
        <v>194</v>
      </c>
      <c r="G21" s="100" t="s">
        <v>218</v>
      </c>
      <c r="H21" s="101" t="s">
        <v>219</v>
      </c>
    </row>
    <row r="22" spans="1:9" ht="15" customHeight="1" x14ac:dyDescent="0.25">
      <c r="A22" s="163"/>
      <c r="B22" s="84" t="s">
        <v>220</v>
      </c>
      <c r="C22" s="84" t="s">
        <v>221</v>
      </c>
      <c r="D22" s="84" t="s">
        <v>222</v>
      </c>
      <c r="E22" s="84" t="s">
        <v>217</v>
      </c>
      <c r="F22" s="86" t="s">
        <v>151</v>
      </c>
      <c r="G22" s="93" t="s">
        <v>223</v>
      </c>
      <c r="H22" s="98" t="s">
        <v>219</v>
      </c>
    </row>
    <row r="23" spans="1:9" x14ac:dyDescent="0.25">
      <c r="A23" s="163"/>
      <c r="B23" s="84" t="s">
        <v>224</v>
      </c>
      <c r="C23" s="102" t="s">
        <v>128</v>
      </c>
      <c r="D23" s="130" t="s">
        <v>225</v>
      </c>
      <c r="E23" s="130" t="s">
        <v>226</v>
      </c>
      <c r="F23" s="130" t="s">
        <v>164</v>
      </c>
      <c r="G23" s="93" t="s">
        <v>227</v>
      </c>
      <c r="H23" s="103" t="s">
        <v>228</v>
      </c>
    </row>
    <row r="24" spans="1:9" x14ac:dyDescent="0.25">
      <c r="A24" s="163"/>
      <c r="B24" s="84" t="s">
        <v>229</v>
      </c>
      <c r="C24" s="102" t="s">
        <v>132</v>
      </c>
      <c r="D24" s="130" t="s">
        <v>230</v>
      </c>
      <c r="E24" s="130" t="s">
        <v>226</v>
      </c>
      <c r="F24" s="130" t="s">
        <v>164</v>
      </c>
      <c r="G24" s="93" t="s">
        <v>231</v>
      </c>
      <c r="H24" s="103" t="s">
        <v>228</v>
      </c>
      <c r="I24" s="75" t="s">
        <v>232</v>
      </c>
    </row>
    <row r="25" spans="1:9" x14ac:dyDescent="0.25">
      <c r="A25" s="163"/>
      <c r="B25" s="104" t="s">
        <v>233</v>
      </c>
      <c r="C25" s="105" t="s">
        <v>234</v>
      </c>
      <c r="D25" s="131" t="s">
        <v>235</v>
      </c>
      <c r="E25" s="131" t="s">
        <v>217</v>
      </c>
      <c r="F25" s="132" t="s">
        <v>236</v>
      </c>
      <c r="G25" s="106" t="s">
        <v>237</v>
      </c>
      <c r="H25" s="107" t="s">
        <v>238</v>
      </c>
      <c r="I25" s="75" t="s">
        <v>232</v>
      </c>
    </row>
    <row r="26" spans="1:9" x14ac:dyDescent="0.25">
      <c r="A26" s="163"/>
      <c r="B26" s="105" t="s">
        <v>239</v>
      </c>
      <c r="C26" s="108" t="s">
        <v>240</v>
      </c>
      <c r="D26" s="131" t="s">
        <v>241</v>
      </c>
      <c r="E26" s="132" t="s">
        <v>217</v>
      </c>
      <c r="F26" s="131" t="s">
        <v>242</v>
      </c>
      <c r="G26" s="109" t="s">
        <v>243</v>
      </c>
      <c r="H26" s="107" t="s">
        <v>375</v>
      </c>
      <c r="I26" s="75" t="s">
        <v>232</v>
      </c>
    </row>
    <row r="27" spans="1:9" ht="15.75" thickBot="1" x14ac:dyDescent="0.3">
      <c r="A27" s="164"/>
      <c r="B27" s="110" t="s">
        <v>376</v>
      </c>
      <c r="C27" s="111" t="s">
        <v>245</v>
      </c>
      <c r="D27" s="111" t="s">
        <v>246</v>
      </c>
      <c r="E27" s="133" t="s">
        <v>217</v>
      </c>
      <c r="F27" s="111" t="s">
        <v>247</v>
      </c>
      <c r="G27" s="112" t="s">
        <v>248</v>
      </c>
      <c r="H27" s="112" t="s">
        <v>377</v>
      </c>
      <c r="I27" s="75" t="s">
        <v>232</v>
      </c>
    </row>
    <row r="28" spans="1:9" ht="30" x14ac:dyDescent="0.25">
      <c r="A28" s="165" t="s">
        <v>378</v>
      </c>
      <c r="B28" s="99" t="s">
        <v>249</v>
      </c>
      <c r="C28" s="99" t="s">
        <v>250</v>
      </c>
      <c r="D28" s="99" t="s">
        <v>251</v>
      </c>
      <c r="E28" s="84" t="s">
        <v>252</v>
      </c>
      <c r="F28" s="99" t="s">
        <v>194</v>
      </c>
      <c r="G28" s="100" t="s">
        <v>253</v>
      </c>
      <c r="H28" s="101" t="s">
        <v>254</v>
      </c>
      <c r="I28" s="75"/>
    </row>
    <row r="29" spans="1:9" ht="30" x14ac:dyDescent="0.25">
      <c r="A29" s="165"/>
      <c r="B29" s="84" t="s">
        <v>255</v>
      </c>
      <c r="C29" s="84" t="s">
        <v>256</v>
      </c>
      <c r="D29" s="84" t="s">
        <v>257</v>
      </c>
      <c r="E29" s="84" t="s">
        <v>252</v>
      </c>
      <c r="F29" s="84" t="s">
        <v>151</v>
      </c>
      <c r="G29" s="93" t="s">
        <v>258</v>
      </c>
      <c r="H29" s="98" t="s">
        <v>259</v>
      </c>
      <c r="I29" s="75"/>
    </row>
    <row r="30" spans="1:9" ht="30" customHeight="1" x14ac:dyDescent="0.25">
      <c r="A30" s="165"/>
      <c r="B30" s="93" t="s">
        <v>260</v>
      </c>
      <c r="C30" s="93" t="s">
        <v>261</v>
      </c>
      <c r="D30" s="93" t="s">
        <v>262</v>
      </c>
      <c r="E30" s="99" t="s">
        <v>263</v>
      </c>
      <c r="F30" s="93" t="s">
        <v>194</v>
      </c>
      <c r="G30" s="93" t="s">
        <v>264</v>
      </c>
      <c r="H30" s="101" t="s">
        <v>254</v>
      </c>
    </row>
    <row r="31" spans="1:9" ht="30" x14ac:dyDescent="0.25">
      <c r="A31" s="165"/>
      <c r="B31" s="84" t="s">
        <v>265</v>
      </c>
      <c r="C31" s="84" t="s">
        <v>266</v>
      </c>
      <c r="D31" s="84" t="s">
        <v>267</v>
      </c>
      <c r="E31" s="84" t="s">
        <v>263</v>
      </c>
      <c r="F31" s="84" t="s">
        <v>151</v>
      </c>
      <c r="G31" s="93" t="s">
        <v>268</v>
      </c>
      <c r="H31" s="113" t="s">
        <v>269</v>
      </c>
    </row>
    <row r="32" spans="1:9" ht="30" x14ac:dyDescent="0.25">
      <c r="A32" s="165"/>
      <c r="B32" s="84" t="s">
        <v>270</v>
      </c>
      <c r="C32" s="130" t="s">
        <v>271</v>
      </c>
      <c r="D32" s="130" t="s">
        <v>272</v>
      </c>
      <c r="E32" s="130" t="s">
        <v>273</v>
      </c>
      <c r="F32" s="130" t="s">
        <v>194</v>
      </c>
      <c r="G32" s="93" t="s">
        <v>274</v>
      </c>
      <c r="H32" s="114" t="s">
        <v>275</v>
      </c>
    </row>
    <row r="33" spans="1:9" ht="30" x14ac:dyDescent="0.25">
      <c r="A33" s="165"/>
      <c r="B33" s="84" t="s">
        <v>276</v>
      </c>
      <c r="C33" s="130" t="s">
        <v>111</v>
      </c>
      <c r="D33" s="130" t="s">
        <v>277</v>
      </c>
      <c r="E33" s="130" t="s">
        <v>273</v>
      </c>
      <c r="F33" s="130" t="s">
        <v>151</v>
      </c>
      <c r="G33" s="93" t="s">
        <v>278</v>
      </c>
      <c r="H33" s="98" t="s">
        <v>259</v>
      </c>
    </row>
    <row r="34" spans="1:9" ht="30" x14ac:dyDescent="0.25">
      <c r="A34" s="165"/>
      <c r="B34" s="84" t="s">
        <v>270</v>
      </c>
      <c r="C34" s="130" t="s">
        <v>107</v>
      </c>
      <c r="D34" s="130" t="s">
        <v>279</v>
      </c>
      <c r="E34" s="130" t="s">
        <v>280</v>
      </c>
      <c r="F34" s="130" t="s">
        <v>194</v>
      </c>
      <c r="G34" s="93" t="s">
        <v>281</v>
      </c>
      <c r="H34" s="114" t="s">
        <v>282</v>
      </c>
    </row>
    <row r="35" spans="1:9" x14ac:dyDescent="0.25">
      <c r="A35" s="165"/>
      <c r="B35" s="130" t="s">
        <v>289</v>
      </c>
      <c r="C35" s="130" t="s">
        <v>77</v>
      </c>
      <c r="D35" s="130" t="s">
        <v>290</v>
      </c>
      <c r="E35" s="130" t="s">
        <v>291</v>
      </c>
      <c r="F35" s="130" t="s">
        <v>286</v>
      </c>
      <c r="G35" s="93" t="s">
        <v>292</v>
      </c>
      <c r="H35" s="115" t="s">
        <v>288</v>
      </c>
    </row>
    <row r="36" spans="1:9" x14ac:dyDescent="0.25">
      <c r="A36" s="165"/>
      <c r="B36" s="130" t="s">
        <v>289</v>
      </c>
      <c r="C36" s="130" t="s">
        <v>67</v>
      </c>
      <c r="D36" s="130" t="s">
        <v>293</v>
      </c>
      <c r="E36" s="134" t="s">
        <v>280</v>
      </c>
      <c r="F36" s="130" t="s">
        <v>286</v>
      </c>
      <c r="G36" s="93" t="s">
        <v>294</v>
      </c>
      <c r="H36" s="115" t="s">
        <v>288</v>
      </c>
    </row>
    <row r="37" spans="1:9" x14ac:dyDescent="0.25">
      <c r="A37" s="165"/>
      <c r="B37" s="130" t="s">
        <v>295</v>
      </c>
      <c r="C37" s="130" t="s">
        <v>62</v>
      </c>
      <c r="D37" s="130" t="s">
        <v>296</v>
      </c>
      <c r="E37" s="116" t="s">
        <v>297</v>
      </c>
      <c r="F37" s="130" t="s">
        <v>286</v>
      </c>
      <c r="G37" s="93" t="s">
        <v>298</v>
      </c>
      <c r="H37" s="115" t="s">
        <v>299</v>
      </c>
    </row>
    <row r="38" spans="1:9" x14ac:dyDescent="0.25">
      <c r="A38" s="165"/>
      <c r="B38" s="130" t="s">
        <v>300</v>
      </c>
      <c r="C38" s="130" t="s">
        <v>55</v>
      </c>
      <c r="D38" s="130" t="s">
        <v>301</v>
      </c>
      <c r="E38" s="116" t="s">
        <v>302</v>
      </c>
      <c r="F38" s="130" t="s">
        <v>286</v>
      </c>
      <c r="G38" s="93" t="s">
        <v>303</v>
      </c>
      <c r="H38" s="115" t="s">
        <v>288</v>
      </c>
    </row>
    <row r="39" spans="1:9" x14ac:dyDescent="0.25">
      <c r="A39" s="165"/>
      <c r="B39" s="84" t="s">
        <v>304</v>
      </c>
      <c r="C39" s="84" t="s">
        <v>305</v>
      </c>
      <c r="D39" s="84" t="s">
        <v>306</v>
      </c>
      <c r="E39" s="84" t="s">
        <v>307</v>
      </c>
      <c r="F39" s="84" t="s">
        <v>308</v>
      </c>
      <c r="G39" s="93" t="s">
        <v>309</v>
      </c>
      <c r="H39" s="91" t="s">
        <v>310</v>
      </c>
    </row>
    <row r="40" spans="1:9" ht="30" x14ac:dyDescent="0.25">
      <c r="A40" s="165"/>
      <c r="B40" s="117" t="s">
        <v>311</v>
      </c>
      <c r="C40" s="84" t="s">
        <v>136</v>
      </c>
      <c r="D40" s="84" t="s">
        <v>312</v>
      </c>
      <c r="E40" s="84" t="s">
        <v>313</v>
      </c>
      <c r="F40" s="84" t="s">
        <v>191</v>
      </c>
      <c r="G40" s="93" t="s">
        <v>314</v>
      </c>
      <c r="H40" s="91" t="s">
        <v>315</v>
      </c>
    </row>
    <row r="41" spans="1:9" ht="15.75" thickBot="1" x14ac:dyDescent="0.3">
      <c r="A41" s="165"/>
      <c r="B41" s="89" t="s">
        <v>316</v>
      </c>
      <c r="C41" s="89" t="s">
        <v>317</v>
      </c>
      <c r="D41" s="89" t="s">
        <v>318</v>
      </c>
      <c r="E41" s="89" t="s">
        <v>319</v>
      </c>
      <c r="F41" s="89" t="s">
        <v>308</v>
      </c>
      <c r="G41" s="90" t="s">
        <v>320</v>
      </c>
      <c r="H41" s="96" t="s">
        <v>321</v>
      </c>
    </row>
    <row r="42" spans="1:9" x14ac:dyDescent="0.25">
      <c r="A42" s="165"/>
      <c r="B42" s="130" t="s">
        <v>322</v>
      </c>
      <c r="C42" s="130" t="s">
        <v>323</v>
      </c>
      <c r="D42" s="130" t="s">
        <v>324</v>
      </c>
      <c r="E42" s="130" t="s">
        <v>325</v>
      </c>
      <c r="F42" s="130" t="s">
        <v>236</v>
      </c>
      <c r="G42" s="130" t="s">
        <v>326</v>
      </c>
      <c r="H42" s="135" t="s">
        <v>379</v>
      </c>
      <c r="I42" s="75" t="s">
        <v>232</v>
      </c>
    </row>
    <row r="43" spans="1:9" x14ac:dyDescent="0.25">
      <c r="A43" s="165"/>
      <c r="B43" s="130" t="s">
        <v>327</v>
      </c>
      <c r="C43" s="130" t="s">
        <v>328</v>
      </c>
      <c r="D43" s="130" t="s">
        <v>329</v>
      </c>
      <c r="E43" s="130" t="s">
        <v>325</v>
      </c>
      <c r="F43" s="130" t="s">
        <v>242</v>
      </c>
      <c r="G43" s="130" t="s">
        <v>330</v>
      </c>
      <c r="H43" s="136" t="s">
        <v>380</v>
      </c>
      <c r="I43" s="75" t="s">
        <v>232</v>
      </c>
    </row>
    <row r="44" spans="1:9" x14ac:dyDescent="0.25">
      <c r="A44" s="165"/>
      <c r="B44" s="130" t="s">
        <v>244</v>
      </c>
      <c r="C44" s="130" t="s">
        <v>331</v>
      </c>
      <c r="D44" s="130" t="s">
        <v>332</v>
      </c>
      <c r="E44" s="130" t="s">
        <v>333</v>
      </c>
      <c r="F44" s="130" t="s">
        <v>247</v>
      </c>
      <c r="G44" s="130" t="s">
        <v>334</v>
      </c>
      <c r="H44" s="136" t="s">
        <v>377</v>
      </c>
      <c r="I44" s="75" t="s">
        <v>232</v>
      </c>
    </row>
    <row r="45" spans="1:9" ht="15" customHeight="1" x14ac:dyDescent="0.25">
      <c r="A45" s="165"/>
      <c r="B45" s="130" t="s">
        <v>244</v>
      </c>
      <c r="C45" s="130" t="s">
        <v>335</v>
      </c>
      <c r="D45" s="130" t="s">
        <v>336</v>
      </c>
      <c r="E45" s="130" t="s">
        <v>325</v>
      </c>
      <c r="F45" s="130" t="s">
        <v>247</v>
      </c>
      <c r="G45" s="130" t="s">
        <v>337</v>
      </c>
      <c r="H45" s="136" t="s">
        <v>377</v>
      </c>
      <c r="I45" s="75" t="s">
        <v>232</v>
      </c>
    </row>
    <row r="46" spans="1:9" x14ac:dyDescent="0.25">
      <c r="A46" s="165"/>
      <c r="B46" s="130" t="s">
        <v>381</v>
      </c>
      <c r="C46" s="130" t="s">
        <v>382</v>
      </c>
      <c r="D46" s="130" t="s">
        <v>383</v>
      </c>
      <c r="E46" s="130" t="s">
        <v>384</v>
      </c>
      <c r="F46" s="130" t="s">
        <v>247</v>
      </c>
      <c r="G46" s="130" t="s">
        <v>385</v>
      </c>
      <c r="H46" s="136" t="s">
        <v>377</v>
      </c>
      <c r="I46" s="75" t="s">
        <v>232</v>
      </c>
    </row>
    <row r="47" spans="1:9" ht="15.75" thickBot="1" x14ac:dyDescent="0.3">
      <c r="A47" s="166"/>
      <c r="B47" s="137" t="s">
        <v>381</v>
      </c>
      <c r="C47" s="138" t="s">
        <v>386</v>
      </c>
      <c r="D47" s="138" t="s">
        <v>387</v>
      </c>
      <c r="E47" s="139" t="s">
        <v>388</v>
      </c>
      <c r="F47" s="140" t="s">
        <v>247</v>
      </c>
      <c r="G47" s="141" t="s">
        <v>389</v>
      </c>
      <c r="H47" s="142" t="s">
        <v>377</v>
      </c>
      <c r="I47" s="143" t="s">
        <v>232</v>
      </c>
    </row>
  </sheetData>
  <sheetProtection algorithmName="SHA-512" hashValue="yu93XIZEMi4h0TulGy+lW6r19K7/jZ/mvQbULhEi7krbAKrIWKHlKKaJkNTsrP75vSehxpIQGeuk3z3ZxQTySA==" saltValue="CLlppKJlzLon4Yn1ma3KzQ==" spinCount="100000" sheet="1" objects="1" scenarios="1"/>
  <mergeCells count="5">
    <mergeCell ref="A3:A9"/>
    <mergeCell ref="A10:A14"/>
    <mergeCell ref="A16:A19"/>
    <mergeCell ref="A20:A27"/>
    <mergeCell ref="A28:A47"/>
  </mergeCells>
  <pageMargins left="0.25" right="0.25" top="0.25" bottom="0.25" header="0.3" footer="0.3"/>
  <pageSetup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388860A045340BD617014E60FDE8E" ma:contentTypeVersion="13" ma:contentTypeDescription="Create a new document." ma:contentTypeScope="" ma:versionID="e30ae4fd5b699e613bf7d3593388db8c">
  <xsd:schema xmlns:xsd="http://www.w3.org/2001/XMLSchema" xmlns:xs="http://www.w3.org/2001/XMLSchema" xmlns:p="http://schemas.microsoft.com/office/2006/metadata/properties" xmlns:ns3="3c0ef312-a600-4913-8b49-1262765588bd" xmlns:ns4="27693add-c81e-41e7-b19b-bd31dedee868" targetNamespace="http://schemas.microsoft.com/office/2006/metadata/properties" ma:root="true" ma:fieldsID="a751caffc98c64e68903a185eaafdd53" ns3:_="" ns4:_="">
    <xsd:import namespace="3c0ef312-a600-4913-8b49-1262765588bd"/>
    <xsd:import namespace="27693add-c81e-41e7-b19b-bd31dedee8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f312-a600-4913-8b49-1262765588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93add-c81e-41e7-b19b-bd31dedee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039F1-8160-45AB-949B-053870507486}">
  <ds:schemaRefs>
    <ds:schemaRef ds:uri="http://purl.org/dc/elements/1.1/"/>
    <ds:schemaRef ds:uri="http://schemas.microsoft.com/office/2006/metadata/properties"/>
    <ds:schemaRef ds:uri="3c0ef312-a600-4913-8b49-1262765588bd"/>
    <ds:schemaRef ds:uri="http://schemas.microsoft.com/office/2006/documentManagement/types"/>
    <ds:schemaRef ds:uri="http://schemas.openxmlformats.org/package/2006/metadata/core-properties"/>
    <ds:schemaRef ds:uri="27693add-c81e-41e7-b19b-bd31dedee868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742E4E4-8B21-45A9-8C2D-8CF2DA4C1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ef312-a600-4913-8b49-1262765588bd"/>
    <ds:schemaRef ds:uri="27693add-c81e-41e7-b19b-bd31dedee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6CB062-77A7-45ED-ABF7-FFD5E804C6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Selector Data</vt:lpstr>
      <vt:lpstr>Ethernet Selector Tool</vt:lpstr>
      <vt:lpstr>Adapter PN Cross Reference</vt:lpstr>
      <vt:lpstr>Dell OEM Skus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FastLinQ Ethernet Adapter Selector</dc:title>
  <dc:creator>Jac Nguyen</dc:creator>
  <cp:lastModifiedBy>Jacqueline Nguyen</cp:lastModifiedBy>
  <cp:lastPrinted>2018-03-13T17:15:36Z</cp:lastPrinted>
  <dcterms:created xsi:type="dcterms:W3CDTF">2017-01-21T16:10:08Z</dcterms:created>
  <dcterms:modified xsi:type="dcterms:W3CDTF">2020-03-11T17:55:59Z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0x010100C10388860A045340BD617014E60FDE8E</vt:lpwstr>
  </property>
  <property fmtid="{D5CDD505-2E9C-101B-9397-08002B2CF9AE}" pid="3" name="MSIP_Label_17cb76b2-10b8-4fe1-93d4-2202842406cd_Enabled">
    <vt:lpwstr>True</vt:lpwstr>
  </property>
  <property fmtid="{D5CDD505-2E9C-101B-9397-08002B2CF9AE}" pid="4" name="MSIP_Label_17cb76b2-10b8-4fe1-93d4-2202842406cd_SiteId">
    <vt:lpwstr>945c199a-83a2-4e80-9f8c-5a91be5752dd</vt:lpwstr>
  </property>
  <property fmtid="{D5CDD505-2E9C-101B-9397-08002B2CF9AE}" pid="5" name="MSIP_Label_17cb76b2-10b8-4fe1-93d4-2202842406cd_Owner">
    <vt:lpwstr>Marc_Jeffrey_Mojica@Dell.com</vt:lpwstr>
  </property>
  <property fmtid="{D5CDD505-2E9C-101B-9397-08002B2CF9AE}" pid="6" name="MSIP_Label_17cb76b2-10b8-4fe1-93d4-2202842406cd_SetDate">
    <vt:lpwstr>2020-03-10T18:34:11.6442917Z</vt:lpwstr>
  </property>
  <property fmtid="{D5CDD505-2E9C-101B-9397-08002B2CF9AE}" pid="7" name="MSIP_Label_17cb76b2-10b8-4fe1-93d4-2202842406cd_Name">
    <vt:lpwstr>External Public</vt:lpwstr>
  </property>
  <property fmtid="{D5CDD505-2E9C-101B-9397-08002B2CF9AE}" pid="8" name="MSIP_Label_17cb76b2-10b8-4fe1-93d4-2202842406cd_Application">
    <vt:lpwstr>Microsoft Azure Information Protection</vt:lpwstr>
  </property>
  <property fmtid="{D5CDD505-2E9C-101B-9397-08002B2CF9AE}" pid="9" name="MSIP_Label_17cb76b2-10b8-4fe1-93d4-2202842406cd_Extended_MSFT_Method">
    <vt:lpwstr>Manual</vt:lpwstr>
  </property>
  <property fmtid="{D5CDD505-2E9C-101B-9397-08002B2CF9AE}" pid="10" name="aiplabel">
    <vt:lpwstr>External Public</vt:lpwstr>
  </property>
</Properties>
</file>