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towens\Documents\Sales Tools for HPE - Marvell Branded\"/>
    </mc:Choice>
  </mc:AlternateContent>
  <xr:revisionPtr revIDLastSave="0" documentId="13_ncr:1_{14A64E89-0628-4441-A346-01808A497A5E}" xr6:coauthVersionLast="45" xr6:coauthVersionMax="45" xr10:uidLastSave="{00000000-0000-0000-0000-000000000000}"/>
  <bookViews>
    <workbookView xWindow="-28920" yWindow="-120" windowWidth="29040" windowHeight="15840" firstSheet="2" activeTab="3" xr2:uid="{00000000-000D-0000-FFFF-FFFF00000000}"/>
  </bookViews>
  <sheets>
    <sheet name="Feature Data" sheetId="8" state="hidden" r:id="rId1"/>
    <sheet name="Selector Data" sheetId="4" state="hidden" r:id="rId2"/>
    <sheet name="Feature Selector" sheetId="9" r:id="rId3"/>
    <sheet name="Ethernet Selector Tool" sheetId="2" r:id="rId4"/>
    <sheet name="Adapter PN Cross Reference" sheetId="3" r:id="rId5"/>
    <sheet name="Platform Data" sheetId="12" r:id="rId6"/>
    <sheet name="Form Factors, Cables, Optics" sheetId="10" r:id="rId7"/>
  </sheets>
  <externalReferences>
    <externalReference r:id="rId8"/>
  </externalReferences>
  <definedNames>
    <definedName name="_xlnm._FilterDatabase" localSheetId="0" hidden="1">'Feature Data'!$A$4:$V$57</definedName>
    <definedName name="_xlnm._FilterDatabase" localSheetId="5" hidden="1">'Platform Data'!#REF!</definedName>
    <definedName name="_xlnm._FilterDatabase" localSheetId="1" hidden="1">'Selector Data'!$A$1:$U$36</definedName>
    <definedName name="_xlnm.Print_Area" localSheetId="5">'Platform Data'!$A$4:$AB$51</definedName>
    <definedName name="Slicer___Ports">#N/A</definedName>
    <definedName name="Slicer_Bandwidth">#N/A</definedName>
    <definedName name="Slicer_Connection">#N/A</definedName>
    <definedName name="Slicer_FCoE">#N/A</definedName>
    <definedName name="Slicer_Form_Factor">#N/A</definedName>
    <definedName name="Slicer_iSCSI_Offload">#N/A</definedName>
    <definedName name="Slicer_NPAR">#N/A</definedName>
    <definedName name="Slicer_NVMe_RoCE">#N/A</definedName>
    <definedName name="Slicer_RoCE___iWARP">#N/A</definedName>
    <definedName name="Slicer_Server_Generation">#N/A</definedName>
  </definedNames>
  <calcPr calcId="191029"/>
  <pivotCaches>
    <pivotCache cacheId="58"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51" i="4" l="1"/>
  <c r="Q50" i="4"/>
  <c r="Q49" i="4"/>
  <c r="Q48" i="4"/>
  <c r="Q47" i="4"/>
  <c r="Q46" i="4"/>
  <c r="Q43" i="4"/>
  <c r="Q42" i="4"/>
  <c r="Q41" i="4"/>
  <c r="Q39" i="4"/>
  <c r="Q38" i="4"/>
  <c r="Q37" i="4"/>
  <c r="Q35" i="4"/>
  <c r="Q30" i="4"/>
  <c r="Q29" i="4"/>
  <c r="Q27" i="4"/>
  <c r="Q25" i="4"/>
  <c r="Q24" i="4"/>
  <c r="Q22" i="4"/>
  <c r="Q21" i="4"/>
  <c r="Q17" i="4"/>
  <c r="Q16" i="4"/>
  <c r="Q14" i="4"/>
  <c r="Q12" i="4"/>
  <c r="Q11" i="4"/>
  <c r="Q10" i="4"/>
  <c r="Q9" i="4"/>
  <c r="Q7" i="4"/>
  <c r="Q6" i="4"/>
  <c r="Q4" i="4"/>
  <c r="Q3" i="4"/>
  <c r="Q2" i="4"/>
  <c r="I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2" i="4"/>
  <c r="A1" i="12" l="1"/>
  <c r="A1" i="10" l="1"/>
  <c r="A1" i="9" l="1"/>
  <c r="D8" i="2" l="1"/>
  <c r="R49" i="4"/>
  <c r="R46" i="4"/>
  <c r="R35" i="4"/>
  <c r="R39" i="4"/>
  <c r="R48" i="4"/>
  <c r="R47" i="4"/>
  <c r="R33" i="4" l="1"/>
  <c r="R37" i="4"/>
  <c r="R30" i="4"/>
  <c r="R50" i="4"/>
  <c r="R51" i="4"/>
  <c r="D12" i="3" l="1"/>
  <c r="D8" i="3"/>
  <c r="D7" i="2"/>
  <c r="D12" i="2"/>
  <c r="R3" i="4" l="1"/>
  <c r="D17" i="3" l="1"/>
  <c r="R43" i="4"/>
  <c r="R38" i="4"/>
  <c r="R42" i="4"/>
  <c r="R27" i="4" l="1"/>
  <c r="R29" i="4"/>
  <c r="R4" i="4" l="1"/>
  <c r="R2" i="4"/>
  <c r="R41" i="4" l="1"/>
  <c r="D11" i="3" l="1"/>
  <c r="D7" i="3"/>
  <c r="R10" i="4" l="1"/>
  <c r="R22" i="4" l="1"/>
  <c r="D6" i="3" l="1"/>
  <c r="I10" i="3" l="1"/>
  <c r="D16" i="3"/>
  <c r="D14" i="3"/>
  <c r="D10" i="3"/>
  <c r="F10" i="3" s="1"/>
  <c r="I5" i="3"/>
  <c r="R21" i="4" l="1"/>
  <c r="B3" i="3" l="1"/>
  <c r="R14" i="4" l="1"/>
  <c r="R9" i="4" l="1"/>
  <c r="R11" i="4"/>
  <c r="R12" i="4"/>
  <c r="I14" i="3" s="1"/>
  <c r="R17" i="4"/>
  <c r="R16" i="4"/>
  <c r="R25" i="4"/>
  <c r="R24" i="4"/>
  <c r="R6" i="4"/>
  <c r="R7" i="4"/>
  <c r="F5" i="3"/>
  <c r="H13" i="2"/>
  <c r="D13" i="2"/>
  <c r="H4" i="2"/>
  <c r="H10" i="2"/>
  <c r="F4" i="2"/>
  <c r="D10" i="2"/>
  <c r="D15" i="2"/>
  <c r="F10" i="2"/>
  <c r="D11" i="2"/>
  <c r="D5" i="2"/>
  <c r="D6" i="2"/>
  <c r="D16" i="2"/>
</calcChain>
</file>

<file path=xl/sharedStrings.xml><?xml version="1.0" encoding="utf-8"?>
<sst xmlns="http://schemas.openxmlformats.org/spreadsheetml/2006/main" count="2759" uniqueCount="417">
  <si>
    <t>HPE Part Number</t>
  </si>
  <si>
    <t>HPE List Price</t>
  </si>
  <si>
    <t>Supplier</t>
  </si>
  <si>
    <t>Mellanox</t>
  </si>
  <si>
    <t>817749-B21</t>
  </si>
  <si>
    <t>817753-B21</t>
  </si>
  <si>
    <t>Intel</t>
  </si>
  <si>
    <t>727054-B21</t>
  </si>
  <si>
    <t>727055-B21</t>
  </si>
  <si>
    <t>E7Y06A</t>
  </si>
  <si>
    <t>N3U51A</t>
  </si>
  <si>
    <t>HPE P/N</t>
  </si>
  <si>
    <t>700759-B21/764302-B21</t>
  </si>
  <si>
    <t>Price Delta</t>
  </si>
  <si>
    <t>What Adapter are you interested in?</t>
  </si>
  <si>
    <r>
      <t>Model Description (</t>
    </r>
    <r>
      <rPr>
        <b/>
        <sz val="11"/>
        <color rgb="FFFF0000"/>
        <rFont val="Calibri"/>
        <family val="2"/>
        <scheme val="minor"/>
      </rPr>
      <t>make selection in grey box below</t>
    </r>
    <r>
      <rPr>
        <b/>
        <sz val="11"/>
        <color theme="1"/>
        <rFont val="Calibri"/>
        <family val="2"/>
        <scheme val="minor"/>
      </rPr>
      <t>)</t>
    </r>
  </si>
  <si>
    <t>Key Features to Look for in I/O Adapters</t>
  </si>
  <si>
    <t>Support across HPE Server portfolio</t>
  </si>
  <si>
    <t>Why It Matters</t>
  </si>
  <si>
    <t>Simplified management of adapters across Gen8, Gen9 and HPE Synergy</t>
  </si>
  <si>
    <t>Reduces # of Physical Connections needed in Virtual Server Environments</t>
  </si>
  <si>
    <t>SR-IOV</t>
  </si>
  <si>
    <t>Improves VM to VM performance and reduces VM to VM latency</t>
  </si>
  <si>
    <t>iSCSI/FCoE Storage Offloads</t>
  </si>
  <si>
    <t>Reduces CPU Utilization and Converged Network/Storage Traffic to reduce # of cables/connections</t>
  </si>
  <si>
    <t>Tunnel Offload (NVGRE/VXLAN)</t>
  </si>
  <si>
    <t>Improves scalability and ability to migrate VMs or Containers across data centers</t>
  </si>
  <si>
    <t>DPDK (Data Plane Developer Kit)</t>
  </si>
  <si>
    <t>Provides small packet acceleration for Telco, Cloud and eCommerce applications</t>
  </si>
  <si>
    <t>-</t>
  </si>
  <si>
    <t>817718-B21</t>
  </si>
  <si>
    <t>817709-B21</t>
  </si>
  <si>
    <t>813661-B21</t>
  </si>
  <si>
    <t>817721-B21</t>
  </si>
  <si>
    <t>Broadcom</t>
  </si>
  <si>
    <t>Broadcom/Emulex</t>
  </si>
  <si>
    <t>HPE Model</t>
  </si>
  <si>
    <t>Your SKU</t>
  </si>
  <si>
    <t>Enter the HPE P/N you want to cross reference in the Grey box</t>
  </si>
  <si>
    <t>10GbE</t>
  </si>
  <si>
    <t>Apollo 4200 Gen9</t>
  </si>
  <si>
    <t>HPE Synergy 480 Gen10</t>
  </si>
  <si>
    <t>HPE Synergy 660 Gen10</t>
  </si>
  <si>
    <t>530T</t>
  </si>
  <si>
    <t>CN1100R</t>
  </si>
  <si>
    <t>CN1100R-T</t>
  </si>
  <si>
    <t>534FLR-SFP+</t>
  </si>
  <si>
    <t>16Gb FC</t>
  </si>
  <si>
    <t>32Gb FC</t>
  </si>
  <si>
    <t>HPE ProLiant XL170r Gen9</t>
  </si>
  <si>
    <t>HPE ProLiant 230k  Gen10</t>
  </si>
  <si>
    <t>25/50GbE</t>
  </si>
  <si>
    <t>HPE ProLiant DL360 Gen10</t>
  </si>
  <si>
    <t>HPE ProLiant DL380 Gen10</t>
  </si>
  <si>
    <t>HPE ProLiant DL560 Gen10</t>
  </si>
  <si>
    <t>u</t>
  </si>
  <si>
    <t>867328-B21</t>
  </si>
  <si>
    <t>867707-B21</t>
  </si>
  <si>
    <t>521T</t>
  </si>
  <si>
    <t>621SFP28</t>
  </si>
  <si>
    <t>817745-B21</t>
  </si>
  <si>
    <t>817738-B21</t>
  </si>
  <si>
    <t>622FLR-SFP28</t>
  </si>
  <si>
    <t>HPE ProLiant DL580 Gen10</t>
  </si>
  <si>
    <t>HPE ProLiant ML110 Gen10</t>
  </si>
  <si>
    <t>HPE ProLiant ML350 Gen10</t>
  </si>
  <si>
    <t>HPE ProLiant XL170r Gen10</t>
  </si>
  <si>
    <t>HPE ProLiant XL190r Gen10</t>
  </si>
  <si>
    <t>HPE ProLiant DL385 Gen10</t>
  </si>
  <si>
    <t>iWARP (Internet Wide Area RDMA)</t>
  </si>
  <si>
    <t>RoCE (RDMA over Converged Ethernet)</t>
  </si>
  <si>
    <t>Provides low latency RDMA connectivity over standard 10GbE TCP/IP connection. Easy to configure and scale across data centers.</t>
  </si>
  <si>
    <t>Provides ultra low latency RDMA connectivity over lossless Ethernet network with DCB and PCF. More complex to configure, doesn't scale past 2-3 nodes.</t>
  </si>
  <si>
    <t>OEM Supplier</t>
  </si>
  <si>
    <t>NPAR (Network Partitioning)</t>
  </si>
  <si>
    <t>Apollo 6500 Gen10 (XL270d)</t>
  </si>
  <si>
    <t>HPE Synergy 6410C 25/50Gb Ethernet Adapter</t>
  </si>
  <si>
    <t>868779-B21</t>
  </si>
  <si>
    <t>RoCE and iWARP RDMA</t>
  </si>
  <si>
    <t>10/25GbE</t>
  </si>
  <si>
    <t>www.marvell.com/hpe</t>
  </si>
  <si>
    <t>hpesolutions@marvell.com</t>
  </si>
  <si>
    <t>HPE ProLiant DL325 Gen10</t>
  </si>
  <si>
    <t>Additional Features with HPE/FastLinQ adapter:</t>
  </si>
  <si>
    <t>Recommended HPE/FastLinQ Replacement:</t>
  </si>
  <si>
    <t>Apollo 4510 Gen10 (XL450)</t>
  </si>
  <si>
    <t>Q0F09A</t>
  </si>
  <si>
    <t>Q0F26A</t>
  </si>
  <si>
    <t xml:space="preserve">iWARP </t>
  </si>
  <si>
    <t xml:space="preserve">        Other comments:</t>
  </si>
  <si>
    <r>
      <rPr>
        <b/>
        <i/>
        <sz val="18"/>
        <color rgb="FFC00000"/>
        <rFont val="Calibri"/>
        <family val="2"/>
        <scheme val="minor"/>
      </rPr>
      <t xml:space="preserve"> </t>
    </r>
    <r>
      <rPr>
        <b/>
        <i/>
        <sz val="11"/>
        <rFont val="Calibri"/>
        <family val="2"/>
        <scheme val="minor"/>
      </rPr>
      <t xml:space="preserve">          Other comments:</t>
    </r>
  </si>
  <si>
    <t>867334-B21</t>
  </si>
  <si>
    <t>Other Comment</t>
  </si>
  <si>
    <t>Additional Notes</t>
  </si>
  <si>
    <t>Additional Notes:</t>
  </si>
  <si>
    <t>870825-B21</t>
  </si>
  <si>
    <t>Marvell</t>
  </si>
  <si>
    <t>Apollo 4200 Gen10</t>
  </si>
  <si>
    <t>HPE ProLiant DL20 Gen10</t>
  </si>
  <si>
    <t>Marvell FastLInQ®</t>
  </si>
  <si>
    <t>10/20/25GbE</t>
  </si>
  <si>
    <t>HPE Synergy 4610C 10/25GbE Adapter</t>
  </si>
  <si>
    <t>813890-B21</t>
  </si>
  <si>
    <t>HPE Synergy 4820C 10/20/25Gb Converged Network Adapter</t>
  </si>
  <si>
    <t>876449-B21</t>
  </si>
  <si>
    <t>Virtual Connect/Storage Offload, iWARP &amp; RoCE RDMA</t>
  </si>
  <si>
    <t>Chipset</t>
  </si>
  <si>
    <t>P08446-B21</t>
  </si>
  <si>
    <t>CX4</t>
  </si>
  <si>
    <t>X710</t>
  </si>
  <si>
    <t>XE-102</t>
  </si>
  <si>
    <t>57810S</t>
  </si>
  <si>
    <t>QL45604</t>
  </si>
  <si>
    <t>57840S</t>
  </si>
  <si>
    <t>57810/57840</t>
  </si>
  <si>
    <t>X550</t>
  </si>
  <si>
    <t>BCM57414</t>
  </si>
  <si>
    <t>ConnectX-4 Lx</t>
  </si>
  <si>
    <t>XXV-710</t>
  </si>
  <si>
    <t>524SFP+</t>
  </si>
  <si>
    <t>HPE Ethernet 10Gb 2-port 548SFP+ Adapter</t>
  </si>
  <si>
    <t>P11338-B21</t>
  </si>
  <si>
    <t>Additional Features with Marvell</t>
  </si>
  <si>
    <t>10/20/25GbE NICs</t>
  </si>
  <si>
    <t>HPE/Marvell FastLinQ Replacement Model</t>
  </si>
  <si>
    <t>Supports VC/Storage Offload, multiple Synergy Fabric switches,  and supports both RoCE and iWARP RDMA</t>
  </si>
  <si>
    <t>HPE Synergy 6820C 25/50Gb CNA</t>
  </si>
  <si>
    <t>P02054-B21</t>
  </si>
  <si>
    <t>652503-B21</t>
  </si>
  <si>
    <t>700751-B21</t>
  </si>
  <si>
    <t>Future Proof with 10Gbe and 25GbE, higher DPDK perf, iWARP and RoCE RDMA, but Gen10 only</t>
  </si>
  <si>
    <t>6410C supports RoCE RDMA, no iWARP or FCoE/iSCSI Storage offload</t>
  </si>
  <si>
    <t>4610C is NIC only and no support for VC FlexFabric Storage connectivity</t>
  </si>
  <si>
    <t>BCM57416</t>
  </si>
  <si>
    <t>QL41401</t>
  </si>
  <si>
    <t>HPE ProLiant DL160 Gen10</t>
  </si>
  <si>
    <t>HPE ProLiant DL180 Gen10</t>
  </si>
  <si>
    <t>HPE ProLiant ML30 Gen10</t>
  </si>
  <si>
    <t>FastLinQ and QLogic Adapter to Server Cross Reference Support Matrix for HPE</t>
  </si>
  <si>
    <t>HPE Ethernet 10/25Gb 2-port 661SFP28 Adapter</t>
  </si>
  <si>
    <t>661SFP28 is a "Private Offering", not generally available</t>
  </si>
  <si>
    <t xml:space="preserve">Ensure  latest version by downloading from here: </t>
  </si>
  <si>
    <t>HPE SimpliVity 325</t>
  </si>
  <si>
    <t>HPE SimpliVity 380 Gen 10</t>
  </si>
  <si>
    <t>P08440-B21</t>
  </si>
  <si>
    <t>P08421-B21</t>
  </si>
  <si>
    <t>BCM57412</t>
  </si>
  <si>
    <t>P13188-B21</t>
  </si>
  <si>
    <t>P10112-B21</t>
  </si>
  <si>
    <t>ConnectX-5</t>
  </si>
  <si>
    <t>P22702-B21</t>
  </si>
  <si>
    <t>P10118-B21</t>
  </si>
  <si>
    <t>HPE Ethernet 10Gb 2-port SFP+ MCX4121A-XCHT Adapter</t>
  </si>
  <si>
    <t>P21930-B21</t>
  </si>
  <si>
    <t>P21933-B21</t>
  </si>
  <si>
    <t>P08452-B21</t>
  </si>
  <si>
    <t>HPE ProLiant DL325 Gen10 Plus</t>
  </si>
  <si>
    <t>HPE ProLiant DL385 Gen10 Plus</t>
  </si>
  <si>
    <t>HPE CN1200E-T 10GBASE-T Converged Netwrok Adapter</t>
  </si>
  <si>
    <t>HPE CN1200R-T 10GBASE-T Converged Network Adapter</t>
  </si>
  <si>
    <t>HPE CN1200E 10GbE Converged Netwrok Adapter</t>
  </si>
  <si>
    <t>HPE CN1300R Dual Port Converged Network Adapter</t>
  </si>
  <si>
    <t>HPE ProLiant XL190r Gen9</t>
  </si>
  <si>
    <t>HPE Ethernet 10/25Gb 2-port FLR-SFP28 BCM957414 Adapter</t>
  </si>
  <si>
    <t>HPE Ethernet 10/25Gb 2-port SFP28 BCM957414 Adapter</t>
  </si>
  <si>
    <t>HPE Ethernet 10/25Gb 2-port FLR-SFP28 CX4 Adapter</t>
  </si>
  <si>
    <t>HPE Ethernet 10/25Gb 2-port SFP28 CX4121B Adapter</t>
  </si>
  <si>
    <t>Mellanox MCX512F-ACHT Ethernet 10/25Gb 2-port SFP28 Adapter for HPE</t>
  </si>
  <si>
    <t>Mellanox MCX562A-ACAI Ethernet 10/25Gb 2-port SFP28 OCP3 Adapter for HPE</t>
  </si>
  <si>
    <t>HPE Ethernet 10Gb 2-port SFP+ 57810S Adapter</t>
  </si>
  <si>
    <t>HPE Ethernet 10Gb 2-port FLR-T BCM957416 Adapter</t>
  </si>
  <si>
    <t>HPE Ethernet 10Gb 2-port BASE-T BCM957416 Adapter</t>
  </si>
  <si>
    <t>HPE Ethernet 10Gb 2-port FLR-SFP+ BCM57414 Adapter</t>
  </si>
  <si>
    <t>HPE Ethernet 10Gb 2-port SFP+ BCM57414 Adapter</t>
  </si>
  <si>
    <t>HPE Ethernet 10Gb 2-port FLR-SFP+ X710-DA2 Adapter</t>
  </si>
  <si>
    <t>HPE Ethernet 10Gb 2-port FLR-T X550-AT2 Adapter</t>
  </si>
  <si>
    <t>HPE Ethernet 10Gb 2-port SFP+ X710-DA2 Adapter</t>
  </si>
  <si>
    <t>HPE Ethernet 10Gb 2-port BASE-T X550-AT2 Adapter</t>
  </si>
  <si>
    <t>HPE FlexFabric 10Gb 2-port FLR-SFP+ 57810S Adapter</t>
  </si>
  <si>
    <t>HPE Ethernet 10/25Gb 2-port SFP28 QL41401-A2G Adapter</t>
  </si>
  <si>
    <t>Marvell QL41232HLCU Ethernet 10/25Gb 2-port SFP28 Adapter for HPE</t>
  </si>
  <si>
    <t>Marvell QL41232HQCU Ethernet 10/25Gb 2-port SFP28 OCP3 Adapter for HPE</t>
  </si>
  <si>
    <t>HPE Ethernet 10Gb 2-port BASE-T QL41401-A2G Adapter</t>
  </si>
  <si>
    <t>Marvell QL41132HLCU Ethernet 10Gb 2-port SFP+ Adapter for HPE</t>
  </si>
  <si>
    <t>Marvell QL41132HQCU Ethernet 10Gb 2-port SFP+ OCP3 Adapter for HPE</t>
  </si>
  <si>
    <t>Old Model Number</t>
  </si>
  <si>
    <t>N/A</t>
  </si>
  <si>
    <t>HPE Ethernet 10Gb 2-port BASE-T 57810S Adapter</t>
  </si>
  <si>
    <t>656596-B21</t>
  </si>
  <si>
    <t>P08443-B21</t>
  </si>
  <si>
    <t>Intel E810-XXVDA2 Ethernet 10/25Gb 2-port SFP28 Adapter for HPE</t>
  </si>
  <si>
    <t>P08458-B21</t>
  </si>
  <si>
    <t>Intel E810-XXVDA4 Ethernet 10/25Gb 4-port SFP28 Adapter for HPE</t>
  </si>
  <si>
    <t>P10097-B21</t>
  </si>
  <si>
    <t>Broadcom BCM57416 Ethernet 10Gb 2-port BASE-T OCP3 Adapter for HPE</t>
  </si>
  <si>
    <t>P10106-B21</t>
  </si>
  <si>
    <t>Intel E810-XXVDA2 Ethernet 10/25Gb 2-port SFP28 OCP3 Adapter for HPE</t>
  </si>
  <si>
    <t>P10109-B21</t>
  </si>
  <si>
    <t>HPE Ethernet 10/25Gb 2-port SFP28 CX512F Adapter</t>
  </si>
  <si>
    <t>P10115-B21</t>
  </si>
  <si>
    <t>Broadcom BCM57414 Ethernet 10/25Gb 2-port SFP28 OCP3 Adapter for HPE</t>
  </si>
  <si>
    <t>P21109-B21</t>
  </si>
  <si>
    <t>Xilinx X2522-25G-PLUS Ethernet 10/25Gb 2-port SFP28 Adapter for HPE</t>
  </si>
  <si>
    <t>P24437-B21</t>
  </si>
  <si>
    <t>Xilinx X2522-25G Ethernet 10/25Gb 2-port SFP28 Adapter for HPE</t>
  </si>
  <si>
    <t>P26253-B21</t>
  </si>
  <si>
    <t>Broadcom BCM57416 Ethernet 10Gb 2-port BASE-T Adapter for HPE</t>
  </si>
  <si>
    <t>P26256-B21</t>
  </si>
  <si>
    <t>Broadcom BCM57412 Ethernet 10Gb 2-port SFP+ OCP3 Adapter for HPE</t>
  </si>
  <si>
    <t>P26259-B21</t>
  </si>
  <si>
    <t>Broadcom BCM57412 Ethernet 10Gb 2-port SFP+ Adapter for HPE</t>
  </si>
  <si>
    <t>P26262-B21</t>
  </si>
  <si>
    <t>Broadcom BCM57414 Ethernet 10/25Gb 2-port SFP28  Adapter for HPE</t>
  </si>
  <si>
    <t>P28778-B21</t>
  </si>
  <si>
    <t>Intel X710-DA2 Ethernet 10Gb 2-port SFP+ OCP3 Adapter for HPE</t>
  </si>
  <si>
    <t>P28787-B21</t>
  </si>
  <si>
    <t>Intel X710-DA2 Ethernet 10Gb 2-port SFP+ Adapter for HPE</t>
  </si>
  <si>
    <t>Xilinx</t>
  </si>
  <si>
    <t>X2522-25G</t>
  </si>
  <si>
    <t>Coming Soon</t>
  </si>
  <si>
    <t>Not in compare table</t>
  </si>
  <si>
    <t>HPE FlexFabric 10Gb 2-port 57810S or 4-port 57840S Adapter</t>
  </si>
  <si>
    <t>HPE Ethernet 10/25Gb 2-port FLR-SFP28 QL41401-A2G Converged Network Adapter</t>
  </si>
  <si>
    <t>HPE Ethernet 10Gb 2-port SFP+ QL41401-A2G Adapter</t>
  </si>
  <si>
    <t>Old Model No.</t>
  </si>
  <si>
    <t>530SFP+</t>
  </si>
  <si>
    <t>562FLR=SFP+</t>
  </si>
  <si>
    <t>562SFP+</t>
  </si>
  <si>
    <t>535T</t>
  </si>
  <si>
    <t>631FLR-SFP28</t>
  </si>
  <si>
    <t>631SFP28</t>
  </si>
  <si>
    <t>535FLR-T</t>
  </si>
  <si>
    <t>562T</t>
  </si>
  <si>
    <t>562FLR-T</t>
  </si>
  <si>
    <t>640FLR-SFP28</t>
  </si>
  <si>
    <t>640SFP28</t>
  </si>
  <si>
    <t>537SFP+</t>
  </si>
  <si>
    <t>537FLR-SFP+</t>
  </si>
  <si>
    <t>533FLR-T or 536FLR-T</t>
  </si>
  <si>
    <t xml:space="preserve">CX4 Series supports only RoCE RDMA </t>
  </si>
  <si>
    <t>https://www.marvell.com/content/dam/marvell/en/public-collateral/hpe/hpe-marvell-fastlinq-ethernet-adapter-selector-utility.xlsx</t>
  </si>
  <si>
    <t>Transceiver and Cable Compatibility Matrix</t>
  </si>
  <si>
    <t>HPE ProLiatn MicroServer Gen10 Plus</t>
  </si>
  <si>
    <t>QL41132HLCU (P21933-B21)</t>
  </si>
  <si>
    <t>QL41132HQCU (P08452-B21)</t>
  </si>
  <si>
    <t>QL41132HLRJ (P08437-B21)</t>
  </si>
  <si>
    <t>QL41132HQRJ (P10103-B21)</t>
  </si>
  <si>
    <t>BASE-T QL41401 (521T, 867707-B21)</t>
  </si>
  <si>
    <t>SFP+ QL41401 (524SFP+, P08446-B21)</t>
  </si>
  <si>
    <t>SFP+ 57810S (530SFP+, 652503-B21)</t>
  </si>
  <si>
    <t>BASE-T 57810S (530T, 656596-B21)</t>
  </si>
  <si>
    <t>FLR-T 57810S (533FLR-T, 700759-B21)</t>
  </si>
  <si>
    <t>FLR-SFP+ 57810S (534FLR-SFP+, 700751-B21)</t>
  </si>
  <si>
    <t>HPE Superdome Flex</t>
  </si>
  <si>
    <t>HPE Superdome Flex 280</t>
  </si>
  <si>
    <t>FLR-T 57840S (536 FLR-T, 764302-B21)</t>
  </si>
  <si>
    <t>CN1200R-T (Q0F26A)</t>
  </si>
  <si>
    <t>Synergy 6810C (867322-B21)</t>
  </si>
  <si>
    <t>QL41232HLCU (P22702-B21)</t>
  </si>
  <si>
    <t>CN1300R (Q0F09A)</t>
  </si>
  <si>
    <t>Synergy 4820C (876449-B21)</t>
  </si>
  <si>
    <t>Synergy 6820C (P02054-B21)</t>
  </si>
  <si>
    <t>SN1100Q (P9D93A / P9D94A)</t>
  </si>
  <si>
    <t>Synergy 5830C (777456-B21)</t>
  </si>
  <si>
    <t>SN1600Q (P9M75A /P9M76A)</t>
  </si>
  <si>
    <t>SN1610Q (R2E08A /R2E09A)</t>
  </si>
  <si>
    <t>HPE SimpliVity 2600</t>
  </si>
  <si>
    <t>HPE Apollo 2000 XL225n Gen10 Plus</t>
  </si>
  <si>
    <t>SFP28 QL41401 (621SFP28, 867328-B21)</t>
  </si>
  <si>
    <t>FLR-SFP28 QL41401 (622FLR-SFP28, 867334-B21))</t>
  </si>
  <si>
    <t>QL41232HQCU (P10118-B21)</t>
  </si>
  <si>
    <t>HPE ProLiant DL325 Gen10 Plus v2</t>
  </si>
  <si>
    <t>HPE ProLiant DL345 Gen10 Plus</t>
  </si>
  <si>
    <t>HPE ProLiant DL365 Gen10 Plus</t>
  </si>
  <si>
    <t>HPE ProLiant DL385 Gen10 Plus v2</t>
  </si>
  <si>
    <t>Bandwidth</t>
  </si>
  <si>
    <t># Ports</t>
  </si>
  <si>
    <t>Form Factor</t>
  </si>
  <si>
    <t>10Gb</t>
  </si>
  <si>
    <t>Connection</t>
  </si>
  <si>
    <t>SFP+</t>
  </si>
  <si>
    <t>RJ-45 BASE-T</t>
  </si>
  <si>
    <t>SFP28</t>
  </si>
  <si>
    <t>FLR</t>
  </si>
  <si>
    <t>Synergy</t>
  </si>
  <si>
    <t>25Gb</t>
  </si>
  <si>
    <t>Synergy Mezz</t>
  </si>
  <si>
    <t>50Gb</t>
  </si>
  <si>
    <t>PCIe Standup</t>
  </si>
  <si>
    <t>OCP3</t>
  </si>
  <si>
    <t>E810</t>
  </si>
  <si>
    <t>RJ-45 BASE</t>
  </si>
  <si>
    <t>P08437-B21</t>
  </si>
  <si>
    <t>Marvell QL41132HQRJ Ethernet 10Gb 2-port BASE-T OCP3 Adapter for HPE</t>
  </si>
  <si>
    <t>P10103-B21</t>
  </si>
  <si>
    <t>BCM57412 supports RoCE RDMA, H/W Root of Trust</t>
  </si>
  <si>
    <t>iWARP and RoCE RDMA</t>
  </si>
  <si>
    <t>BCM57416 supports RoCE RDMA, H/W Root of Trust</t>
  </si>
  <si>
    <t>BCM57414 supports RoCE RDMA, H/W Root of Trust</t>
  </si>
  <si>
    <t>RoCE and iWARP RDMA, iSCSI/FCoE Storage offload</t>
  </si>
  <si>
    <t xml:space="preserve">iWARP and RoCE RDMA, NPAR </t>
  </si>
  <si>
    <t>BCM57412 supports NPAR, RoCE RDMA, H/W Root of Trust</t>
  </si>
  <si>
    <t>BCM57416 supports NPAR, RoCE RDMA, H/W Root of Trust</t>
  </si>
  <si>
    <t>Marvell QL41132HLRJ Ethernet 10Gb 2-port BASE-T Adapter for HPE</t>
  </si>
  <si>
    <t>BCM57414 supports NPAR, RoCE RDMA, H/W Root of Trust</t>
  </si>
  <si>
    <t>BCM57412 supports  RoCE RDMA, H/W Root of Trust</t>
  </si>
  <si>
    <t>Future Proof with 10/25GbE, iWARP &amp; RoCE RDMA</t>
  </si>
  <si>
    <t>No Marvell 4P10/25GbE public offering by HPE</t>
  </si>
  <si>
    <t>Gen10</t>
  </si>
  <si>
    <t>Gen10 Plus</t>
  </si>
  <si>
    <t>Gen8/Gen9/Gen10 Servers, iSCSI/FCoE Storage offload, 536FLR-T has 4 ports</t>
  </si>
  <si>
    <t>P21930-B21 only supported on ProLiant MicroServer</t>
  </si>
  <si>
    <t>57810S supports NPAR</t>
  </si>
  <si>
    <t>iWARP and RoCE RDMA, improved DPDK perf</t>
  </si>
  <si>
    <t>Server Family Supported</t>
  </si>
  <si>
    <t>E810 supports ADQ acceleration, DDP programability, H/W RoT, PCIe Gen4</t>
  </si>
  <si>
    <t>CX5 Series support RoCE Only</t>
  </si>
  <si>
    <t>764302-B21</t>
  </si>
  <si>
    <t>536FLR-T</t>
  </si>
  <si>
    <t>HPE FlexFabric 10Gb 4-port 57840S Adapter</t>
  </si>
  <si>
    <t>HPE FlexFabric 10Gb 2-port 57810S Adapter</t>
  </si>
  <si>
    <t>700759-B21</t>
  </si>
  <si>
    <t>Marvell QL41134HLCU Ethernet 10Gb 4-port SFP+ Adapter for HPE</t>
  </si>
  <si>
    <t>P10094-B21</t>
  </si>
  <si>
    <t>HPE CN1300R 10/25GbE Dual Port Converged Network Adapter</t>
  </si>
  <si>
    <t>HPE Synergy 6820C 25/50Gb Converged Network Adapter</t>
  </si>
  <si>
    <t>533FLR-T</t>
  </si>
  <si>
    <t>Server Generation</t>
  </si>
  <si>
    <t>RoCE</t>
  </si>
  <si>
    <t>RoCE &amp; iWARP</t>
  </si>
  <si>
    <t>NVMe/RoCE</t>
  </si>
  <si>
    <t>NVMe/TCP SW initiator</t>
  </si>
  <si>
    <t>iSCSI Offload</t>
  </si>
  <si>
    <t>FCoE</t>
  </si>
  <si>
    <t>HW Root of Trust</t>
  </si>
  <si>
    <t>Auto Negotiation</t>
  </si>
  <si>
    <t>NPAR</t>
  </si>
  <si>
    <t>No</t>
  </si>
  <si>
    <t>Yes</t>
  </si>
  <si>
    <t>10/25</t>
  </si>
  <si>
    <t>10/25Gb</t>
  </si>
  <si>
    <t>1/10</t>
  </si>
  <si>
    <t>10GBASE-T RJ45</t>
  </si>
  <si>
    <t>1/10Gb</t>
  </si>
  <si>
    <t>25/50Gb</t>
  </si>
  <si>
    <t>FLR FlexLOM</t>
  </si>
  <si>
    <t>DDP</t>
  </si>
  <si>
    <t>ADQ</t>
  </si>
  <si>
    <t>Total</t>
  </si>
  <si>
    <t>Sum of HPE List Price</t>
  </si>
  <si>
    <t>Select features in the boxes below  to show HPE Marvell FastLinQ Ethernet adapters that meet your criteria</t>
  </si>
  <si>
    <t>For lower cost use FLR-SFP+ 57810S (700751-B21) at $599 List</t>
  </si>
  <si>
    <t>NPAR, iSCSI/FCoE offload</t>
  </si>
  <si>
    <t>Future Proof with 10Gbe and 25GbE,  iSCSI/FCoE Offloads, iWARP and RoCE RDMA</t>
  </si>
  <si>
    <t>Future Proof with 10Gbe and 25GbE, iSCSI/FCoE Offloads, iWARP and RoCE RDMA</t>
  </si>
  <si>
    <t xml:space="preserve">NPAR </t>
  </si>
  <si>
    <t xml:space="preserve"> </t>
  </si>
  <si>
    <t>HPE FlexFabric 10Gb 2-port FLR-T 57810S Adapter</t>
  </si>
  <si>
    <t>HPE FlexFabric 10Gb 4-port FLR-T 57840S Adapter</t>
  </si>
  <si>
    <t>HPE ProLiant DL360 Gen10 Plus</t>
  </si>
  <si>
    <t>HPE ProLiant DL380 Gen10 Plus</t>
  </si>
  <si>
    <r>
      <t xml:space="preserve">
</t>
    </r>
    <r>
      <rPr>
        <sz val="9"/>
        <color theme="9" tint="-0.249977111117893"/>
        <rFont val="Wingdings"/>
        <charset val="2"/>
      </rPr>
      <t>u</t>
    </r>
    <r>
      <rPr>
        <sz val="9"/>
        <color theme="1"/>
        <rFont val="Gotham"/>
      </rPr>
      <t xml:space="preserve"> = supported
Colors match for adapters with Common Drivers/Mgmt</t>
    </r>
  </si>
  <si>
    <t>Form Factors</t>
  </si>
  <si>
    <t>OCP3 - Open Compute Platform 3.0</t>
  </si>
  <si>
    <t>RJ-45</t>
  </si>
  <si>
    <t>SFP+, SFP28</t>
  </si>
  <si>
    <t>DAC Cable</t>
  </si>
  <si>
    <t>SFP+, SFP28 Transceiver</t>
  </si>
  <si>
    <t>Fibre Optic Cable (Plugs into transceiver)</t>
  </si>
  <si>
    <t>Adapter Form Factors, Connection Types, Cables and Transceivers</t>
  </si>
  <si>
    <t>Active Optical Cable (AOC)</t>
  </si>
  <si>
    <t>Marvell FastLInQ® and QLogic® Adapters for HPE Servers</t>
  </si>
  <si>
    <t>Connections, Cables and Transceiver Types</t>
  </si>
  <si>
    <t>Feb 2013</t>
  </si>
  <si>
    <t>Sep 2017</t>
  </si>
  <si>
    <t>Jun 2016</t>
  </si>
  <si>
    <t>Jun 2012</t>
  </si>
  <si>
    <t>Jun 2019</t>
  </si>
  <si>
    <t>Dec 2019</t>
  </si>
  <si>
    <t>Aug 2019</t>
  </si>
  <si>
    <t>Mar 2016</t>
  </si>
  <si>
    <t>Feb 2019</t>
  </si>
  <si>
    <t>Sep 2013</t>
  </si>
  <si>
    <t>Oct 2013</t>
  </si>
  <si>
    <t>Oct 2018</t>
  </si>
  <si>
    <t>Sep 2016</t>
  </si>
  <si>
    <t>Apr 2019</t>
  </si>
  <si>
    <t>Jul 2017</t>
  </si>
  <si>
    <t>Apr 2021</t>
  </si>
  <si>
    <t>Oct 2020</t>
  </si>
  <si>
    <t>Feb 2020</t>
  </si>
  <si>
    <t>Feb 2016</t>
  </si>
  <si>
    <t>Intro Date</t>
  </si>
  <si>
    <t>HPE ProLiant DL110 Gen10 Plus</t>
  </si>
  <si>
    <t>HPE Apollo 6500 Gen10 Plus (XL645d)</t>
  </si>
  <si>
    <t>Boot Device</t>
  </si>
  <si>
    <t>HPE NS204i-t NVMe OS Boot Ctrl (P20292-B21)</t>
  </si>
  <si>
    <t>HPE NS204i-p NVMe Boot Device (P12965-B21)</t>
  </si>
  <si>
    <t>HPE ProLiant DL36X Gen10 Plus x16/x8 PCIe M.2 NS204i-r Riser Kit (P26463-B21)</t>
  </si>
  <si>
    <t>Apollo 4200 Gen10 Plus</t>
  </si>
  <si>
    <t>QL41134HLCU (P10094-B21)</t>
  </si>
  <si>
    <t>HPE NS204i-d Gen10+ Boot Controller (P21410-B21)</t>
  </si>
  <si>
    <t>HPE Synergy 480 Gen 10 Plus</t>
  </si>
  <si>
    <t>HPE Apollo Systems for HPE Exmeral Container Platform</t>
  </si>
  <si>
    <t>CN1200E is EOL</t>
  </si>
  <si>
    <t>CN1200E-T is EOL</t>
  </si>
  <si>
    <t>Status</t>
  </si>
  <si>
    <t>Shipping</t>
  </si>
  <si>
    <t>EOL</t>
  </si>
  <si>
    <t>Intel E810-XXVDA4 Ethernet 10/25Gb 4-port SFP28 OCP3 Adapter for HPE</t>
  </si>
  <si>
    <t>P41614-B21</t>
  </si>
  <si>
    <t>10/25Gbps</t>
  </si>
  <si>
    <t>May 2021</t>
  </si>
  <si>
    <t>$780/$1143</t>
  </si>
  <si>
    <r>
      <t>$88/</t>
    </r>
    <r>
      <rPr>
        <b/>
        <sz val="11"/>
        <color rgb="FFFF0000"/>
        <rFont val="Calibri"/>
        <family val="2"/>
        <scheme val="minor"/>
      </rPr>
      <t>($275)</t>
    </r>
  </si>
  <si>
    <r>
      <t>$9/</t>
    </r>
    <r>
      <rPr>
        <b/>
        <sz val="11"/>
        <color rgb="FFFF0000"/>
        <rFont val="Calibri"/>
        <family val="2"/>
        <scheme val="minor"/>
      </rPr>
      <t>($354)</t>
    </r>
  </si>
  <si>
    <t>Sept 2021, Ver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</si>
</sst>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164" formatCode="&quot;$&quot;#,##0.00"/>
    <numFmt numFmtId="166" formatCode="_(&quot;$&quot;* #,##0_);_(&quot;$&quot;* \(#,##0\);_(&quot;$&quot;* &quot;-&quot;??_);_(@_)"/>
  </numFmts>
  <fonts count="4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11"/>
      <name val="Calibri"/>
      <family val="2"/>
      <scheme val="minor"/>
    </font>
    <font>
      <b/>
      <sz val="11"/>
      <color rgb="FFFF0000"/>
      <name val="Calibri"/>
      <family val="2"/>
      <scheme val="minor"/>
    </font>
    <font>
      <b/>
      <sz val="11"/>
      <color theme="9" tint="-0.249977111117893"/>
      <name val="Calibri"/>
      <family val="2"/>
      <scheme val="minor"/>
    </font>
    <font>
      <b/>
      <i/>
      <sz val="11"/>
      <color theme="1"/>
      <name val="Calibri"/>
      <family val="2"/>
      <scheme val="minor"/>
    </font>
    <font>
      <b/>
      <i/>
      <sz val="11"/>
      <name val="Calibri"/>
      <family val="2"/>
      <scheme val="minor"/>
    </font>
    <font>
      <b/>
      <sz val="11"/>
      <color theme="4" tint="-0.499984740745262"/>
      <name val="Calibri"/>
      <family val="2"/>
      <scheme val="minor"/>
    </font>
    <font>
      <b/>
      <sz val="14"/>
      <color theme="9"/>
      <name val="Calibri"/>
      <family val="2"/>
      <scheme val="minor"/>
    </font>
    <font>
      <b/>
      <sz val="12"/>
      <color theme="8" tint="-0.499984740745262"/>
      <name val="Calibri"/>
      <family val="2"/>
      <scheme val="minor"/>
    </font>
    <font>
      <sz val="11"/>
      <color theme="8" tint="-0.499984740745262"/>
      <name val="Calibri"/>
      <family val="2"/>
      <scheme val="minor"/>
    </font>
    <font>
      <sz val="11"/>
      <color theme="9" tint="-0.249977111117893"/>
      <name val="Wingdings"/>
      <charset val="2"/>
    </font>
    <font>
      <b/>
      <sz val="8"/>
      <color theme="1"/>
      <name val="Calibri"/>
      <family val="2"/>
      <scheme val="minor"/>
    </font>
    <font>
      <sz val="11"/>
      <color theme="1"/>
      <name val="Wingdings"/>
      <charset val="2"/>
    </font>
    <font>
      <sz val="11"/>
      <color theme="4"/>
      <name val="Wingdings"/>
      <charset val="2"/>
    </font>
    <font>
      <sz val="11"/>
      <color theme="6"/>
      <name val="Wingdings"/>
      <charset val="2"/>
    </font>
    <font>
      <sz val="11"/>
      <color theme="5"/>
      <name val="Wingdings"/>
      <charset val="2"/>
    </font>
    <font>
      <b/>
      <sz val="11"/>
      <color theme="9"/>
      <name val="Calibri"/>
      <family val="2"/>
      <scheme val="minor"/>
    </font>
    <font>
      <b/>
      <sz val="11"/>
      <color theme="8" tint="-0.499984740745262"/>
      <name val="Calibri"/>
      <family val="2"/>
      <scheme val="minor"/>
    </font>
    <font>
      <u/>
      <sz val="11"/>
      <color theme="10"/>
      <name val="Calibri"/>
      <family val="2"/>
      <scheme val="minor"/>
    </font>
    <font>
      <sz val="11"/>
      <color theme="1" tint="0.499984740745262"/>
      <name val="Wingdings"/>
      <charset val="2"/>
    </font>
    <font>
      <sz val="11"/>
      <color theme="5" tint="-0.249977111117893"/>
      <name val="Wingdings"/>
      <charset val="2"/>
    </font>
    <font>
      <sz val="11"/>
      <color theme="5" tint="0.39997558519241921"/>
      <name val="Wingdings"/>
      <charset val="2"/>
    </font>
    <font>
      <sz val="11"/>
      <name val="Wingdings"/>
      <charset val="2"/>
    </font>
    <font>
      <b/>
      <i/>
      <sz val="18"/>
      <color rgb="FFC00000"/>
      <name val="Calibri"/>
      <family val="2"/>
      <scheme val="minor"/>
    </font>
    <font>
      <b/>
      <sz val="18"/>
      <name val="Calibri"/>
      <family val="2"/>
      <scheme val="minor"/>
    </font>
    <font>
      <sz val="11"/>
      <color theme="8"/>
      <name val="Calibri"/>
      <family val="2"/>
      <scheme val="minor"/>
    </font>
    <font>
      <sz val="10"/>
      <name val="Tahoma"/>
      <family val="2"/>
    </font>
    <font>
      <sz val="16"/>
      <color theme="1"/>
      <name val="Calibri"/>
      <family val="2"/>
      <scheme val="minor"/>
    </font>
    <font>
      <b/>
      <sz val="8"/>
      <color theme="1"/>
      <name val="Gotham"/>
    </font>
    <font>
      <b/>
      <sz val="11"/>
      <color theme="1"/>
      <name val="Gotham"/>
    </font>
    <font>
      <sz val="9"/>
      <color theme="1"/>
      <name val="Gotham"/>
    </font>
    <font>
      <b/>
      <sz val="9"/>
      <color theme="1"/>
      <name val="Gotham"/>
    </font>
    <font>
      <b/>
      <sz val="8"/>
      <color theme="0"/>
      <name val="Gotham"/>
    </font>
    <font>
      <b/>
      <sz val="11"/>
      <color theme="8"/>
      <name val="Calibri"/>
      <family val="2"/>
      <scheme val="minor"/>
    </font>
    <font>
      <b/>
      <sz val="16"/>
      <color theme="1"/>
      <name val="Calibri"/>
      <family val="2"/>
      <scheme val="minor"/>
    </font>
    <font>
      <b/>
      <sz val="9"/>
      <color theme="0"/>
      <name val="Gotham"/>
    </font>
    <font>
      <sz val="10"/>
      <color theme="1"/>
      <name val="Calibri"/>
      <family val="2"/>
      <scheme val="minor"/>
    </font>
    <font>
      <sz val="10"/>
      <name val="Calibri"/>
      <family val="2"/>
      <scheme val="minor"/>
    </font>
    <font>
      <b/>
      <sz val="16"/>
      <color theme="0"/>
      <name val="Calibri"/>
      <family val="2"/>
      <scheme val="minor"/>
    </font>
    <font>
      <sz val="11"/>
      <color theme="0"/>
      <name val="Calibri"/>
      <family val="2"/>
      <scheme val="minor"/>
    </font>
    <font>
      <sz val="11"/>
      <color theme="9"/>
      <name val="Wingdings"/>
      <charset val="2"/>
    </font>
    <font>
      <b/>
      <sz val="9"/>
      <color theme="9"/>
      <name val="Gotham"/>
    </font>
    <font>
      <sz val="8"/>
      <name val="Calibri"/>
      <family val="2"/>
      <scheme val="minor"/>
    </font>
    <font>
      <sz val="9"/>
      <color theme="9" tint="-0.249977111117893"/>
      <name val="Wingdings"/>
      <charset val="2"/>
    </font>
    <font>
      <sz val="11"/>
      <color theme="8"/>
      <name val="Wingdings"/>
      <charset val="2"/>
    </font>
  </fonts>
  <fills count="20">
    <fill>
      <patternFill patternType="none"/>
    </fill>
    <fill>
      <patternFill patternType="gray125"/>
    </fill>
    <fill>
      <patternFill patternType="solid">
        <fgColor theme="3"/>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6"/>
        <bgColor indexed="64"/>
      </patternFill>
    </fill>
    <fill>
      <patternFill patternType="solid">
        <fgColor theme="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2" tint="-9.9978637043366805E-2"/>
        <bgColor indexed="64"/>
      </patternFill>
    </fill>
    <fill>
      <patternFill patternType="solid">
        <fgColor rgb="FFC00000"/>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rgb="FFFF0000"/>
        <bgColor indexed="64"/>
      </patternFill>
    </fill>
    <fill>
      <patternFill patternType="solid">
        <fgColor theme="9"/>
        <bgColor indexed="64"/>
      </patternFill>
    </fill>
    <fill>
      <patternFill patternType="solid">
        <fgColor theme="8"/>
        <bgColor indexed="64"/>
      </patternFill>
    </fill>
  </fills>
  <borders count="4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s>
  <cellStyleXfs count="3">
    <xf numFmtId="0" fontId="0" fillId="0" borderId="0"/>
    <xf numFmtId="44" fontId="1" fillId="0" borderId="0" applyFont="0" applyFill="0" applyBorder="0" applyAlignment="0" applyProtection="0"/>
    <xf numFmtId="0" fontId="22" fillId="0" borderId="0" applyNumberFormat="0" applyFill="0" applyBorder="0" applyAlignment="0" applyProtection="0"/>
  </cellStyleXfs>
  <cellXfs count="271">
    <xf numFmtId="0" fontId="0" fillId="0" borderId="0" xfId="0"/>
    <xf numFmtId="0" fontId="4" fillId="0" borderId="0" xfId="0" applyFont="1" applyFill="1"/>
    <xf numFmtId="6" fontId="4" fillId="0" borderId="0" xfId="1" applyNumberFormat="1" applyFont="1" applyFill="1"/>
    <xf numFmtId="0" fontId="5" fillId="0" borderId="0" xfId="0" applyFont="1" applyFill="1"/>
    <xf numFmtId="6" fontId="5" fillId="0" borderId="0" xfId="1" applyNumberFormat="1" applyFont="1" applyFill="1"/>
    <xf numFmtId="6" fontId="5" fillId="0" borderId="0" xfId="1" applyNumberFormat="1" applyFont="1" applyFill="1" applyAlignment="1">
      <alignment horizontal="right"/>
    </xf>
    <xf numFmtId="13" fontId="5" fillId="0" borderId="0" xfId="1" quotePrefix="1" applyNumberFormat="1" applyFont="1" applyFill="1" applyAlignment="1">
      <alignment horizontal="right"/>
    </xf>
    <xf numFmtId="0" fontId="14" fillId="0" borderId="26" xfId="0" applyFont="1" applyBorder="1" applyAlignment="1">
      <alignment horizontal="center"/>
    </xf>
    <xf numFmtId="0" fontId="14" fillId="0" borderId="28" xfId="0" applyFont="1" applyBorder="1" applyAlignment="1">
      <alignment horizontal="center"/>
    </xf>
    <xf numFmtId="0" fontId="14" fillId="0" borderId="15"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7" fillId="0" borderId="27" xfId="0" applyFont="1" applyBorder="1" applyAlignment="1">
      <alignment horizontal="center"/>
    </xf>
    <xf numFmtId="0" fontId="17" fillId="0" borderId="13" xfId="0" applyFont="1" applyBorder="1" applyAlignment="1">
      <alignment horizontal="center"/>
    </xf>
    <xf numFmtId="0" fontId="17" fillId="0" borderId="18" xfId="0" applyFont="1" applyBorder="1" applyAlignment="1">
      <alignment horizontal="center"/>
    </xf>
    <xf numFmtId="0" fontId="18" fillId="0" borderId="27" xfId="0" applyFont="1" applyBorder="1" applyAlignment="1">
      <alignment horizontal="center"/>
    </xf>
    <xf numFmtId="0" fontId="18" fillId="0" borderId="13"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4" fillId="0" borderId="0" xfId="0" applyFont="1"/>
    <xf numFmtId="0" fontId="15" fillId="0" borderId="0" xfId="0" applyFont="1" applyAlignment="1">
      <alignment vertical="top"/>
    </xf>
    <xf numFmtId="0" fontId="0" fillId="0" borderId="0" xfId="0" applyAlignment="1">
      <alignment vertical="top"/>
    </xf>
    <xf numFmtId="0" fontId="3" fillId="0" borderId="0" xfId="0" applyFont="1" applyAlignment="1">
      <alignment vertical="top"/>
    </xf>
    <xf numFmtId="0" fontId="11" fillId="0" borderId="0" xfId="0" applyFont="1" applyAlignment="1">
      <alignment horizontal="right" vertical="top"/>
    </xf>
    <xf numFmtId="0" fontId="0" fillId="0" borderId="0" xfId="0" applyAlignment="1">
      <alignment horizontal="right" vertical="top"/>
    </xf>
    <xf numFmtId="0" fontId="0" fillId="3" borderId="1" xfId="0" applyFill="1" applyBorder="1" applyAlignment="1" applyProtection="1">
      <alignment vertical="top"/>
      <protection locked="0"/>
    </xf>
    <xf numFmtId="166" fontId="0" fillId="0" borderId="1" xfId="1" applyNumberFormat="1" applyFont="1" applyBorder="1" applyAlignment="1">
      <alignment vertical="top"/>
    </xf>
    <xf numFmtId="0" fontId="10" fillId="4" borderId="0" xfId="0" applyFont="1" applyFill="1" applyAlignment="1">
      <alignment horizontal="right" vertical="top"/>
    </xf>
    <xf numFmtId="0" fontId="2" fillId="0" borderId="0" xfId="0" applyFont="1" applyAlignment="1">
      <alignment horizontal="right" vertical="top"/>
    </xf>
    <xf numFmtId="0" fontId="10" fillId="4" borderId="1" xfId="0" applyFont="1" applyFill="1" applyBorder="1" applyAlignment="1">
      <alignment vertical="top"/>
    </xf>
    <xf numFmtId="0" fontId="2" fillId="0" borderId="0" xfId="0" applyFont="1" applyAlignment="1">
      <alignment vertical="top"/>
    </xf>
    <xf numFmtId="166" fontId="10" fillId="4" borderId="1" xfId="1" applyNumberFormat="1" applyFont="1" applyFill="1" applyBorder="1" applyAlignment="1">
      <alignment vertical="top"/>
    </xf>
    <xf numFmtId="0" fontId="8" fillId="0" borderId="0" xfId="0" applyFont="1" applyBorder="1" applyAlignment="1">
      <alignment horizontal="right" vertical="top"/>
    </xf>
    <xf numFmtId="0" fontId="3" fillId="0" borderId="0" xfId="0" applyFont="1" applyBorder="1" applyAlignment="1">
      <alignment horizontal="right" vertical="top"/>
    </xf>
    <xf numFmtId="0" fontId="8" fillId="0" borderId="0" xfId="0" applyFont="1" applyBorder="1" applyAlignment="1">
      <alignment vertical="top" wrapText="1"/>
    </xf>
    <xf numFmtId="0" fontId="7" fillId="0" borderId="0" xfId="0" applyFont="1" applyAlignment="1">
      <alignment horizontal="right" vertical="top"/>
    </xf>
    <xf numFmtId="166" fontId="7" fillId="0" borderId="1" xfId="0" applyNumberFormat="1" applyFont="1" applyBorder="1" applyAlignment="1">
      <alignment vertical="top"/>
    </xf>
    <xf numFmtId="0" fontId="0" fillId="0" borderId="0" xfId="0" applyBorder="1" applyAlignment="1">
      <alignment horizontal="right" vertical="top"/>
    </xf>
    <xf numFmtId="0" fontId="0" fillId="0" borderId="0" xfId="0" applyBorder="1" applyAlignment="1">
      <alignment vertical="top"/>
    </xf>
    <xf numFmtId="0" fontId="12" fillId="0" borderId="2" xfId="0" applyFont="1" applyBorder="1" applyAlignment="1">
      <alignment vertical="top"/>
    </xf>
    <xf numFmtId="0" fontId="12" fillId="0" borderId="3" xfId="0" applyFont="1" applyBorder="1" applyAlignment="1">
      <alignment vertical="top"/>
    </xf>
    <xf numFmtId="0" fontId="13" fillId="0" borderId="3" xfId="0" applyFont="1" applyBorder="1" applyAlignment="1">
      <alignment vertical="top"/>
    </xf>
    <xf numFmtId="0" fontId="13" fillId="0" borderId="4" xfId="0" applyFont="1" applyBorder="1" applyAlignment="1">
      <alignment vertical="top"/>
    </xf>
    <xf numFmtId="0" fontId="13" fillId="0" borderId="10" xfId="0" applyFont="1" applyBorder="1" applyAlignment="1">
      <alignment vertical="top"/>
    </xf>
    <xf numFmtId="0" fontId="13" fillId="0" borderId="11" xfId="0" applyFont="1" applyBorder="1" applyAlignment="1">
      <alignment vertical="top"/>
    </xf>
    <xf numFmtId="0" fontId="13" fillId="0" borderId="12" xfId="0" applyFont="1" applyBorder="1" applyAlignment="1">
      <alignment vertical="top"/>
    </xf>
    <xf numFmtId="0" fontId="13" fillId="0" borderId="5" xfId="0" applyFont="1" applyBorder="1" applyAlignment="1">
      <alignment vertical="top"/>
    </xf>
    <xf numFmtId="0" fontId="13" fillId="0" borderId="0" xfId="0" applyFont="1" applyBorder="1" applyAlignment="1">
      <alignment vertical="top"/>
    </xf>
    <xf numFmtId="0" fontId="13" fillId="0" borderId="6" xfId="0" applyFont="1" applyBorder="1" applyAlignment="1">
      <alignment vertical="top"/>
    </xf>
    <xf numFmtId="0" fontId="13" fillId="0" borderId="7" xfId="0" applyFont="1" applyBorder="1" applyAlignment="1">
      <alignment vertical="top"/>
    </xf>
    <xf numFmtId="0" fontId="13" fillId="0" borderId="8" xfId="0" applyFont="1" applyBorder="1" applyAlignment="1">
      <alignment vertical="top"/>
    </xf>
    <xf numFmtId="0" fontId="13" fillId="0" borderId="9" xfId="0" applyFont="1" applyBorder="1" applyAlignment="1">
      <alignment vertical="top"/>
    </xf>
    <xf numFmtId="6" fontId="5" fillId="0" borderId="0" xfId="1" quotePrefix="1" applyNumberFormat="1" applyFont="1" applyFill="1" applyAlignment="1">
      <alignment horizontal="right"/>
    </xf>
    <xf numFmtId="6" fontId="4" fillId="0" borderId="0" xfId="1" applyNumberFormat="1" applyFont="1" applyFill="1" applyAlignment="1">
      <alignment horizontal="right"/>
    </xf>
    <xf numFmtId="0" fontId="0" fillId="0" borderId="0" xfId="0" applyFont="1" applyAlignment="1">
      <alignment vertical="top"/>
    </xf>
    <xf numFmtId="0" fontId="20" fillId="0" borderId="0" xfId="0" applyFont="1" applyAlignment="1">
      <alignment vertical="top"/>
    </xf>
    <xf numFmtId="0" fontId="0" fillId="0" borderId="0" xfId="0" applyFont="1" applyAlignment="1">
      <alignment horizontal="right" vertical="top"/>
    </xf>
    <xf numFmtId="0" fontId="0" fillId="0" borderId="11" xfId="0" applyFont="1" applyBorder="1" applyAlignment="1">
      <alignment vertical="center"/>
    </xf>
    <xf numFmtId="0" fontId="0" fillId="0" borderId="12" xfId="0" applyFont="1" applyBorder="1" applyAlignment="1">
      <alignment vertical="center"/>
    </xf>
    <xf numFmtId="0" fontId="0" fillId="0" borderId="0" xfId="0" applyFont="1" applyAlignment="1">
      <alignment vertical="center"/>
    </xf>
    <xf numFmtId="0" fontId="0" fillId="0" borderId="0" xfId="0" applyFont="1" applyAlignment="1">
      <alignment horizontal="left" vertical="center"/>
    </xf>
    <xf numFmtId="0" fontId="3" fillId="5" borderId="0" xfId="0" applyFont="1" applyFill="1" applyAlignment="1">
      <alignment horizontal="right" vertical="top"/>
    </xf>
    <xf numFmtId="0" fontId="3" fillId="5" borderId="11" xfId="0" applyFont="1" applyFill="1" applyBorder="1" applyAlignment="1">
      <alignment vertical="top"/>
    </xf>
    <xf numFmtId="0" fontId="3" fillId="5" borderId="12" xfId="0" applyFont="1" applyFill="1" applyBorder="1" applyAlignment="1">
      <alignment vertical="top"/>
    </xf>
    <xf numFmtId="0" fontId="21" fillId="0" borderId="2" xfId="0" applyFont="1" applyBorder="1" applyAlignment="1">
      <alignment vertical="top"/>
    </xf>
    <xf numFmtId="0" fontId="21" fillId="0" borderId="3" xfId="0" applyFont="1" applyBorder="1" applyAlignment="1">
      <alignment vertical="top"/>
    </xf>
    <xf numFmtId="0" fontId="0" fillId="0" borderId="1" xfId="0" applyBorder="1" applyAlignment="1" applyProtection="1">
      <alignment vertical="top"/>
    </xf>
    <xf numFmtId="49" fontId="13" fillId="0" borderId="11" xfId="0" applyNumberFormat="1" applyFont="1" applyBorder="1" applyAlignment="1">
      <alignment horizontal="left" vertical="top" wrapText="1"/>
    </xf>
    <xf numFmtId="49" fontId="13" fillId="0" borderId="12" xfId="0" applyNumberFormat="1" applyFont="1" applyBorder="1" applyAlignment="1">
      <alignment horizontal="left" vertical="top" wrapText="1"/>
    </xf>
    <xf numFmtId="0" fontId="22" fillId="0" borderId="0" xfId="2" applyAlignment="1">
      <alignment vertical="top"/>
    </xf>
    <xf numFmtId="0" fontId="0" fillId="0" borderId="0" xfId="0" applyFont="1" applyFill="1" applyAlignment="1">
      <alignment horizontal="right" vertical="top"/>
    </xf>
    <xf numFmtId="0" fontId="0" fillId="0" borderId="0" xfId="0" applyFont="1" applyFill="1" applyAlignment="1">
      <alignment vertical="top"/>
    </xf>
    <xf numFmtId="0" fontId="3" fillId="0" borderId="0" xfId="0" applyFont="1" applyFill="1" applyAlignment="1">
      <alignment horizontal="right" vertical="top"/>
    </xf>
    <xf numFmtId="0" fontId="23" fillId="0" borderId="20" xfId="0" applyFont="1" applyBorder="1" applyAlignment="1">
      <alignment horizontal="center"/>
    </xf>
    <xf numFmtId="0" fontId="23" fillId="0" borderId="21" xfId="0" applyFont="1" applyBorder="1" applyAlignment="1">
      <alignment horizontal="center"/>
    </xf>
    <xf numFmtId="0" fontId="4" fillId="0" borderId="0" xfId="0" applyFont="1" applyFill="1" applyAlignment="1">
      <alignment wrapText="1"/>
    </xf>
    <xf numFmtId="0" fontId="8" fillId="0" borderId="0" xfId="0" applyFont="1" applyBorder="1" applyAlignment="1"/>
    <xf numFmtId="0" fontId="9" fillId="0" borderId="0" xfId="0" applyFont="1" applyBorder="1" applyAlignment="1">
      <alignment horizontal="right"/>
    </xf>
    <xf numFmtId="0" fontId="0" fillId="0" borderId="0" xfId="0" applyFont="1" applyFill="1" applyAlignment="1"/>
    <xf numFmtId="0" fontId="28" fillId="0" borderId="0" xfId="0" applyFont="1" applyAlignment="1">
      <alignment vertical="top"/>
    </xf>
    <xf numFmtId="0" fontId="29" fillId="0" borderId="0" xfId="0" applyFont="1" applyAlignment="1">
      <alignment vertical="top"/>
    </xf>
    <xf numFmtId="38" fontId="20" fillId="0" borderId="1" xfId="0" applyNumberFormat="1" applyFont="1" applyBorder="1" applyAlignment="1">
      <alignment vertical="top"/>
    </xf>
    <xf numFmtId="0" fontId="3" fillId="5" borderId="1" xfId="0" applyFont="1" applyFill="1" applyBorder="1" applyAlignment="1" applyProtection="1">
      <alignment vertical="top"/>
    </xf>
    <xf numFmtId="0" fontId="30" fillId="13" borderId="1" xfId="0" applyFont="1" applyFill="1" applyBorder="1" applyProtection="1">
      <protection locked="0"/>
    </xf>
    <xf numFmtId="0" fontId="31" fillId="0" borderId="0" xfId="0" applyFont="1"/>
    <xf numFmtId="0" fontId="32" fillId="0" borderId="0" xfId="0" applyFont="1"/>
    <xf numFmtId="0" fontId="33" fillId="0" borderId="0" xfId="0" applyFont="1"/>
    <xf numFmtId="0" fontId="35" fillId="0" borderId="22" xfId="0" applyFont="1" applyBorder="1" applyAlignment="1">
      <alignment horizontal="center" vertical="center" textRotation="90"/>
    </xf>
    <xf numFmtId="0" fontId="35" fillId="0" borderId="23" xfId="0" applyFont="1" applyBorder="1" applyAlignment="1">
      <alignment horizontal="center" vertical="center" textRotation="90"/>
    </xf>
    <xf numFmtId="0" fontId="35" fillId="0" borderId="24" xfId="0" applyFont="1" applyBorder="1" applyAlignment="1">
      <alignment horizontal="center" vertical="center" textRotation="90"/>
    </xf>
    <xf numFmtId="0" fontId="35" fillId="0" borderId="25" xfId="0" applyFont="1" applyBorder="1" applyAlignment="1">
      <alignment horizontal="center" vertical="center" textRotation="90"/>
    </xf>
    <xf numFmtId="0" fontId="34" fillId="0" borderId="0" xfId="0" applyFont="1" applyAlignment="1">
      <alignment horizontal="center" vertical="center"/>
    </xf>
    <xf numFmtId="0" fontId="16" fillId="0" borderId="15" xfId="0" applyFont="1" applyBorder="1" applyAlignment="1">
      <alignment horizontal="center"/>
    </xf>
    <xf numFmtId="0" fontId="16" fillId="0" borderId="16" xfId="0" applyFont="1" applyBorder="1" applyAlignment="1">
      <alignment horizontal="center"/>
    </xf>
    <xf numFmtId="0" fontId="26" fillId="0" borderId="15" xfId="0" applyFont="1" applyBorder="1" applyAlignment="1">
      <alignment horizontal="center"/>
    </xf>
    <xf numFmtId="0" fontId="26" fillId="0" borderId="16" xfId="0" applyFont="1" applyBorder="1" applyAlignment="1">
      <alignment horizontal="center"/>
    </xf>
    <xf numFmtId="0" fontId="26" fillId="0" borderId="17" xfId="0" applyFont="1" applyBorder="1" applyAlignment="1">
      <alignment horizontal="center"/>
    </xf>
    <xf numFmtId="0" fontId="26" fillId="0" borderId="19" xfId="0" applyFont="1" applyBorder="1" applyAlignment="1">
      <alignment horizontal="center"/>
    </xf>
    <xf numFmtId="0" fontId="26" fillId="0" borderId="28" xfId="0" applyFont="1" applyBorder="1" applyAlignment="1">
      <alignment horizontal="center"/>
    </xf>
    <xf numFmtId="0" fontId="26" fillId="0" borderId="26" xfId="0" applyFont="1" applyBorder="1" applyAlignment="1">
      <alignment horizontal="center"/>
    </xf>
    <xf numFmtId="0" fontId="3" fillId="0" borderId="0" xfId="0" applyFont="1" applyAlignment="1">
      <alignment horizontal="right" vertical="top"/>
    </xf>
    <xf numFmtId="0" fontId="3" fillId="0" borderId="0" xfId="0" applyFont="1" applyAlignment="1">
      <alignment horizontal="right" vertical="center"/>
    </xf>
    <xf numFmtId="0" fontId="10" fillId="0" borderId="0" xfId="0" applyFont="1" applyAlignment="1">
      <alignment horizontal="right" vertical="top"/>
    </xf>
    <xf numFmtId="0" fontId="24" fillId="0" borderId="26" xfId="0" applyFont="1" applyBorder="1" applyAlignment="1">
      <alignment horizontal="center"/>
    </xf>
    <xf numFmtId="0" fontId="24" fillId="0" borderId="17" xfId="0" applyFont="1" applyBorder="1" applyAlignment="1">
      <alignment horizontal="center"/>
    </xf>
    <xf numFmtId="0" fontId="24" fillId="0" borderId="15" xfId="0" applyFont="1" applyBorder="1" applyAlignment="1">
      <alignment horizontal="center"/>
    </xf>
    <xf numFmtId="0" fontId="37" fillId="0" borderId="0" xfId="0" applyFont="1" applyAlignment="1">
      <alignment horizontal="right" vertical="top"/>
    </xf>
    <xf numFmtId="0" fontId="0" fillId="15" borderId="0" xfId="0" applyFill="1" applyAlignment="1">
      <alignment vertical="top"/>
    </xf>
    <xf numFmtId="0" fontId="22" fillId="15" borderId="0" xfId="2" applyFill="1" applyAlignment="1">
      <alignment vertical="top"/>
    </xf>
    <xf numFmtId="0" fontId="26" fillId="0" borderId="13" xfId="0" applyFont="1" applyBorder="1" applyAlignment="1">
      <alignment horizontal="center"/>
    </xf>
    <xf numFmtId="0" fontId="26" fillId="0" borderId="27" xfId="0" applyFont="1" applyBorder="1" applyAlignment="1">
      <alignment horizontal="center"/>
    </xf>
    <xf numFmtId="0" fontId="26" fillId="0" borderId="18" xfId="0" applyFont="1" applyBorder="1" applyAlignment="1">
      <alignment horizontal="center"/>
    </xf>
    <xf numFmtId="0" fontId="35" fillId="0" borderId="28" xfId="0" applyFont="1" applyBorder="1" applyAlignment="1">
      <alignment horizontal="center"/>
    </xf>
    <xf numFmtId="0" fontId="25" fillId="0" borderId="32" xfId="0" applyFont="1" applyBorder="1" applyAlignment="1">
      <alignment horizontal="center"/>
    </xf>
    <xf numFmtId="0" fontId="14" fillId="0" borderId="13" xfId="0" applyFont="1" applyBorder="1" applyAlignment="1">
      <alignment horizontal="center"/>
    </xf>
    <xf numFmtId="0" fontId="35" fillId="0" borderId="19" xfId="0" applyFont="1" applyBorder="1" applyAlignment="1">
      <alignment horizontal="center"/>
    </xf>
    <xf numFmtId="0" fontId="25" fillId="0" borderId="21" xfId="0" applyFont="1" applyBorder="1" applyAlignment="1">
      <alignment horizontal="center"/>
    </xf>
    <xf numFmtId="0" fontId="19" fillId="0" borderId="32" xfId="0" applyFont="1" applyBorder="1" applyAlignment="1">
      <alignment horizontal="center"/>
    </xf>
    <xf numFmtId="0" fontId="16" fillId="0" borderId="28" xfId="0" applyFont="1" applyBorder="1" applyAlignment="1">
      <alignment horizontal="center"/>
    </xf>
    <xf numFmtId="0" fontId="19" fillId="0" borderId="21" xfId="0" applyFont="1" applyBorder="1" applyAlignment="1">
      <alignment horizontal="center"/>
    </xf>
    <xf numFmtId="0" fontId="16" fillId="0" borderId="17" xfId="0" applyFont="1" applyBorder="1" applyAlignment="1">
      <alignment horizontal="center"/>
    </xf>
    <xf numFmtId="0" fontId="16" fillId="0" borderId="19" xfId="0" applyFont="1" applyBorder="1" applyAlignment="1">
      <alignment horizontal="center"/>
    </xf>
    <xf numFmtId="0" fontId="16" fillId="0" borderId="13" xfId="0" applyFont="1" applyBorder="1" applyAlignment="1">
      <alignment horizontal="center"/>
    </xf>
    <xf numFmtId="0" fontId="22" fillId="0" borderId="29" xfId="2" applyBorder="1" applyAlignment="1">
      <alignment vertical="top"/>
    </xf>
    <xf numFmtId="0" fontId="17" fillId="0" borderId="15" xfId="0" applyFont="1" applyBorder="1" applyAlignment="1">
      <alignment horizontal="center"/>
    </xf>
    <xf numFmtId="0" fontId="17" fillId="0" borderId="17" xfId="0" applyFont="1" applyBorder="1" applyAlignment="1">
      <alignment horizontal="center"/>
    </xf>
    <xf numFmtId="0" fontId="36" fillId="11" borderId="32" xfId="0" applyFont="1" applyFill="1" applyBorder="1" applyAlignment="1">
      <alignment horizontal="center"/>
    </xf>
    <xf numFmtId="0" fontId="19" fillId="0" borderId="20" xfId="0" applyFont="1" applyBorder="1" applyAlignment="1">
      <alignment horizontal="center"/>
    </xf>
    <xf numFmtId="0" fontId="25" fillId="0" borderId="20" xfId="0" applyFont="1" applyBorder="1" applyAlignment="1">
      <alignment horizontal="center"/>
    </xf>
    <xf numFmtId="0" fontId="24" fillId="0" borderId="16" xfId="0" applyFont="1" applyBorder="1" applyAlignment="1">
      <alignment horizontal="center"/>
    </xf>
    <xf numFmtId="0" fontId="14" fillId="0" borderId="19" xfId="0" applyFont="1" applyBorder="1" applyAlignment="1">
      <alignment horizontal="center"/>
    </xf>
    <xf numFmtId="0" fontId="35" fillId="0" borderId="27" xfId="0" applyFont="1" applyBorder="1" applyAlignment="1">
      <alignment horizontal="center" vertical="center" textRotation="90"/>
    </xf>
    <xf numFmtId="0" fontId="35" fillId="0" borderId="28" xfId="0" applyFont="1" applyBorder="1" applyAlignment="1">
      <alignment horizontal="center" vertical="center" textRotation="90"/>
    </xf>
    <xf numFmtId="0" fontId="35" fillId="0" borderId="26" xfId="0" applyFont="1" applyBorder="1" applyAlignment="1">
      <alignment horizontal="center" vertical="center" textRotation="90"/>
    </xf>
    <xf numFmtId="0" fontId="35" fillId="0" borderId="32" xfId="0" applyFont="1" applyBorder="1" applyAlignment="1">
      <alignment horizontal="center" vertical="center" textRotation="90"/>
    </xf>
    <xf numFmtId="0" fontId="35" fillId="9" borderId="14" xfId="0" applyFont="1" applyFill="1" applyBorder="1" applyAlignment="1">
      <alignment horizontal="center" vertical="center"/>
    </xf>
    <xf numFmtId="0" fontId="17" fillId="0" borderId="26" xfId="0" applyFont="1" applyBorder="1" applyAlignment="1">
      <alignment horizontal="center"/>
    </xf>
    <xf numFmtId="0" fontId="35" fillId="9" borderId="30" xfId="0" applyFont="1" applyFill="1" applyBorder="1" applyAlignment="1">
      <alignment horizontal="center" vertical="center"/>
    </xf>
    <xf numFmtId="0" fontId="35" fillId="10" borderId="30" xfId="0" applyFont="1" applyFill="1" applyBorder="1" applyAlignment="1">
      <alignment horizontal="center" vertical="center"/>
    </xf>
    <xf numFmtId="0" fontId="35" fillId="10" borderId="31" xfId="0" applyFont="1" applyFill="1" applyBorder="1" applyAlignment="1">
      <alignment horizontal="center" vertical="center"/>
    </xf>
    <xf numFmtId="0" fontId="16" fillId="0" borderId="18" xfId="0" applyFont="1" applyBorder="1" applyAlignment="1">
      <alignment horizontal="center"/>
    </xf>
    <xf numFmtId="0" fontId="24" fillId="0" borderId="28" xfId="0" applyFont="1" applyBorder="1" applyAlignment="1">
      <alignment horizontal="center"/>
    </xf>
    <xf numFmtId="0" fontId="24" fillId="0" borderId="19" xfId="0" applyFont="1" applyBorder="1" applyAlignment="1">
      <alignment horizontal="center"/>
    </xf>
    <xf numFmtId="0" fontId="35" fillId="10" borderId="14" xfId="0" applyFont="1" applyFill="1" applyBorder="1" applyAlignment="1">
      <alignment horizontal="center" vertical="center"/>
    </xf>
    <xf numFmtId="0" fontId="35" fillId="9" borderId="31" xfId="0" applyFont="1" applyFill="1" applyBorder="1" applyAlignment="1">
      <alignment horizontal="center" vertical="center"/>
    </xf>
    <xf numFmtId="0" fontId="17" fillId="0" borderId="23" xfId="0" applyFont="1" applyBorder="1" applyAlignment="1">
      <alignment horizontal="center"/>
    </xf>
    <xf numFmtId="0" fontId="19" fillId="0" borderId="25" xfId="0" applyFont="1" applyBorder="1" applyAlignment="1">
      <alignment horizontal="center"/>
    </xf>
    <xf numFmtId="0" fontId="14" fillId="0" borderId="22" xfId="0" applyFont="1" applyBorder="1" applyAlignment="1">
      <alignment horizontal="center"/>
    </xf>
    <xf numFmtId="0" fontId="14" fillId="0" borderId="24" xfId="0" applyFont="1" applyBorder="1" applyAlignment="1">
      <alignment horizontal="center"/>
    </xf>
    <xf numFmtId="0" fontId="26" fillId="0" borderId="22" xfId="0" applyFont="1" applyBorder="1" applyAlignment="1">
      <alignment horizontal="center"/>
    </xf>
    <xf numFmtId="0" fontId="38" fillId="0" borderId="0" xfId="0" applyFont="1" applyAlignment="1">
      <alignment vertical="top"/>
    </xf>
    <xf numFmtId="0" fontId="39" fillId="16" borderId="14" xfId="0" applyFont="1" applyFill="1" applyBorder="1" applyAlignment="1">
      <alignment horizontal="center" vertical="center" wrapText="1"/>
    </xf>
    <xf numFmtId="0" fontId="39" fillId="16" borderId="33" xfId="0" applyFont="1" applyFill="1" applyBorder="1" applyAlignment="1">
      <alignment horizontal="center" vertical="center"/>
    </xf>
    <xf numFmtId="0" fontId="40" fillId="0" borderId="0" xfId="0" applyFont="1"/>
    <xf numFmtId="0" fontId="41" fillId="0" borderId="0" xfId="0" applyFont="1"/>
    <xf numFmtId="0" fontId="40" fillId="17" borderId="0" xfId="0" applyFont="1" applyFill="1"/>
    <xf numFmtId="0" fontId="30" fillId="0" borderId="0" xfId="0" applyFont="1" applyFill="1"/>
    <xf numFmtId="0" fontId="42" fillId="2" borderId="0" xfId="0" applyFont="1" applyFill="1" applyAlignment="1">
      <alignment wrapText="1"/>
    </xf>
    <xf numFmtId="0" fontId="43" fillId="2" borderId="0" xfId="0" applyFont="1" applyFill="1" applyAlignment="1">
      <alignment wrapText="1"/>
    </xf>
    <xf numFmtId="164" fontId="43" fillId="2" borderId="0" xfId="1" applyNumberFormat="1" applyFont="1" applyFill="1" applyAlignment="1">
      <alignment wrapText="1"/>
    </xf>
    <xf numFmtId="0" fontId="42" fillId="14" borderId="0" xfId="0" applyFont="1" applyFill="1" applyAlignment="1">
      <alignment wrapText="1"/>
    </xf>
    <xf numFmtId="0" fontId="22" fillId="0" borderId="0" xfId="2"/>
    <xf numFmtId="0" fontId="44" fillId="0" borderId="26" xfId="0" applyFont="1" applyBorder="1" applyAlignment="1">
      <alignment horizontal="center"/>
    </xf>
    <xf numFmtId="0" fontId="44" fillId="0" borderId="27" xfId="0" applyFont="1" applyBorder="1" applyAlignment="1">
      <alignment horizontal="center"/>
    </xf>
    <xf numFmtId="0" fontId="45" fillId="0" borderId="27" xfId="0" applyFont="1" applyBorder="1" applyAlignment="1">
      <alignment horizontal="center" vertical="center" textRotation="90"/>
    </xf>
    <xf numFmtId="0" fontId="45" fillId="0" borderId="28" xfId="0" applyFont="1" applyBorder="1" applyAlignment="1">
      <alignment horizontal="center" vertical="center" textRotation="90"/>
    </xf>
    <xf numFmtId="0" fontId="44" fillId="0" borderId="17" xfId="0" applyFont="1" applyBorder="1" applyAlignment="1">
      <alignment horizontal="center"/>
    </xf>
    <xf numFmtId="0" fontId="44" fillId="0" borderId="18" xfId="0" applyFont="1" applyBorder="1" applyAlignment="1">
      <alignment horizontal="center"/>
    </xf>
    <xf numFmtId="0" fontId="44" fillId="0" borderId="15" xfId="0" applyFont="1" applyBorder="1" applyAlignment="1">
      <alignment horizontal="center"/>
    </xf>
    <xf numFmtId="0" fontId="44" fillId="0" borderId="13" xfId="0" applyFont="1" applyBorder="1" applyAlignment="1">
      <alignment horizontal="center"/>
    </xf>
    <xf numFmtId="0" fontId="44" fillId="0" borderId="16" xfId="0" applyFont="1" applyBorder="1" applyAlignment="1">
      <alignment horizontal="center"/>
    </xf>
    <xf numFmtId="0" fontId="44" fillId="0" borderId="19" xfId="0" applyFont="1" applyBorder="1" applyAlignment="1">
      <alignment horizontal="center"/>
    </xf>
    <xf numFmtId="0" fontId="44" fillId="0" borderId="28" xfId="0" applyFont="1" applyBorder="1" applyAlignment="1">
      <alignment horizontal="center"/>
    </xf>
    <xf numFmtId="0" fontId="44" fillId="0" borderId="23" xfId="0" applyFont="1" applyBorder="1" applyAlignment="1">
      <alignment horizontal="center"/>
    </xf>
    <xf numFmtId="0" fontId="44" fillId="0" borderId="24" xfId="0" applyFont="1" applyBorder="1" applyAlignment="1">
      <alignment horizontal="center"/>
    </xf>
    <xf numFmtId="0" fontId="35" fillId="10" borderId="34" xfId="0" applyFont="1" applyFill="1" applyBorder="1" applyAlignment="1">
      <alignment horizontal="center" vertical="center"/>
    </xf>
    <xf numFmtId="0" fontId="17" fillId="0" borderId="36" xfId="0" applyFont="1" applyBorder="1" applyAlignment="1">
      <alignment horizontal="center"/>
    </xf>
    <xf numFmtId="0" fontId="19" fillId="0" borderId="38" xfId="0" applyFont="1" applyBorder="1" applyAlignment="1">
      <alignment horizontal="center"/>
    </xf>
    <xf numFmtId="0" fontId="44" fillId="0" borderId="35" xfId="0" applyFont="1" applyBorder="1" applyAlignment="1">
      <alignment horizontal="center"/>
    </xf>
    <xf numFmtId="0" fontId="44" fillId="0" borderId="36" xfId="0" applyFont="1" applyBorder="1" applyAlignment="1">
      <alignment horizontal="center"/>
    </xf>
    <xf numFmtId="0" fontId="44" fillId="0" borderId="37" xfId="0" applyFont="1" applyBorder="1" applyAlignment="1">
      <alignment horizontal="center"/>
    </xf>
    <xf numFmtId="0" fontId="14" fillId="0" borderId="35" xfId="0" applyFont="1" applyBorder="1" applyAlignment="1">
      <alignment horizontal="center"/>
    </xf>
    <xf numFmtId="0" fontId="14" fillId="0" borderId="37" xfId="0" applyFont="1" applyBorder="1" applyAlignment="1">
      <alignment horizontal="center"/>
    </xf>
    <xf numFmtId="0" fontId="18" fillId="0" borderId="36" xfId="0" applyFont="1" applyBorder="1" applyAlignment="1">
      <alignment horizontal="center"/>
    </xf>
    <xf numFmtId="0" fontId="16" fillId="0" borderId="35" xfId="0" applyFont="1" applyBorder="1" applyAlignment="1">
      <alignment horizontal="center"/>
    </xf>
    <xf numFmtId="0" fontId="16" fillId="0" borderId="36" xfId="0" applyFont="1" applyBorder="1" applyAlignment="1">
      <alignment horizontal="center"/>
    </xf>
    <xf numFmtId="0" fontId="16" fillId="0" borderId="37" xfId="0" applyFont="1" applyBorder="1" applyAlignment="1">
      <alignment horizontal="center"/>
    </xf>
    <xf numFmtId="0" fontId="16" fillId="0" borderId="27" xfId="0" applyFont="1" applyBorder="1" applyAlignment="1">
      <alignment horizontal="center"/>
    </xf>
    <xf numFmtId="0" fontId="34" fillId="0" borderId="0" xfId="0" applyFont="1" applyAlignment="1">
      <alignment horizontal="center" vertical="center" wrapText="1"/>
    </xf>
    <xf numFmtId="0" fontId="35" fillId="0" borderId="39" xfId="0" applyFont="1" applyBorder="1" applyAlignment="1">
      <alignment horizontal="center" vertical="center" textRotation="90"/>
    </xf>
    <xf numFmtId="0" fontId="35" fillId="0" borderId="40" xfId="0" applyFont="1" applyBorder="1" applyAlignment="1">
      <alignment horizontal="center" vertical="center" textRotation="90"/>
    </xf>
    <xf numFmtId="0" fontId="35" fillId="0" borderId="41" xfId="0" applyFont="1" applyBorder="1" applyAlignment="1">
      <alignment horizontal="center" vertical="center" textRotation="90"/>
    </xf>
    <xf numFmtId="0" fontId="18" fillId="0" borderId="26" xfId="0" applyFont="1" applyBorder="1" applyAlignment="1">
      <alignment horizontal="center"/>
    </xf>
    <xf numFmtId="0" fontId="39" fillId="16" borderId="30" xfId="0" applyFont="1" applyFill="1" applyBorder="1" applyAlignment="1">
      <alignment horizontal="center" vertical="center" wrapText="1"/>
    </xf>
    <xf numFmtId="0" fontId="35" fillId="0" borderId="13" xfId="0" applyFont="1" applyBorder="1" applyAlignment="1">
      <alignment horizontal="center" vertical="center" textRotation="90"/>
    </xf>
    <xf numFmtId="0" fontId="35" fillId="0" borderId="16" xfId="0" applyFont="1" applyBorder="1" applyAlignment="1">
      <alignment horizontal="center" vertical="center" textRotation="90"/>
    </xf>
    <xf numFmtId="0" fontId="35" fillId="0" borderId="20" xfId="0" applyFont="1" applyBorder="1" applyAlignment="1">
      <alignment horizontal="center" vertical="center" textRotation="90"/>
    </xf>
    <xf numFmtId="0" fontId="45" fillId="0" borderId="13" xfId="0" applyFont="1" applyBorder="1" applyAlignment="1">
      <alignment horizontal="center" vertical="center" textRotation="90"/>
    </xf>
    <xf numFmtId="0" fontId="45" fillId="0" borderId="16" xfId="0" applyFont="1" applyBorder="1" applyAlignment="1">
      <alignment horizontal="center" vertical="center" textRotation="90"/>
    </xf>
    <xf numFmtId="0" fontId="35" fillId="0" borderId="15" xfId="0" applyFont="1" applyBorder="1" applyAlignment="1">
      <alignment horizontal="center" vertical="center" textRotation="90"/>
    </xf>
    <xf numFmtId="0" fontId="39" fillId="16" borderId="31" xfId="0" applyFont="1" applyFill="1" applyBorder="1" applyAlignment="1">
      <alignment horizontal="center" vertical="center" wrapText="1"/>
    </xf>
    <xf numFmtId="0" fontId="35" fillId="0" borderId="18" xfId="0" applyFont="1" applyBorder="1" applyAlignment="1">
      <alignment horizontal="center" vertical="center" textRotation="90"/>
    </xf>
    <xf numFmtId="0" fontId="35" fillId="0" borderId="19" xfId="0" applyFont="1" applyBorder="1" applyAlignment="1">
      <alignment horizontal="center" vertical="center" textRotation="90"/>
    </xf>
    <xf numFmtId="0" fontId="35" fillId="0" borderId="21" xfId="0" applyFont="1" applyBorder="1" applyAlignment="1">
      <alignment horizontal="center" vertical="center" textRotation="90"/>
    </xf>
    <xf numFmtId="0" fontId="45" fillId="0" borderId="18" xfId="0" applyFont="1" applyBorder="1" applyAlignment="1">
      <alignment horizontal="center" vertical="center" textRotation="90"/>
    </xf>
    <xf numFmtId="0" fontId="45" fillId="0" borderId="19" xfId="0" applyFont="1" applyBorder="1" applyAlignment="1">
      <alignment horizontal="center" vertical="center" textRotation="90"/>
    </xf>
    <xf numFmtId="0" fontId="35" fillId="0" borderId="17" xfId="0" applyFont="1" applyBorder="1" applyAlignment="1">
      <alignment horizontal="center" vertical="center" textRotation="90"/>
    </xf>
    <xf numFmtId="0" fontId="17" fillId="0" borderId="35" xfId="0" applyFont="1" applyBorder="1" applyAlignment="1">
      <alignment horizontal="center"/>
    </xf>
    <xf numFmtId="0" fontId="5" fillId="0" borderId="0" xfId="0" applyFont="1"/>
    <xf numFmtId="16" fontId="0" fillId="0" borderId="0" xfId="0" quotePrefix="1" applyNumberFormat="1"/>
    <xf numFmtId="0" fontId="30" fillId="0" borderId="0" xfId="0" applyFont="1"/>
    <xf numFmtId="0" fontId="0" fillId="0" borderId="0" xfId="0" pivotButton="1"/>
    <xf numFmtId="166" fontId="0" fillId="0" borderId="0" xfId="0" applyNumberFormat="1"/>
    <xf numFmtId="0" fontId="0" fillId="0" borderId="0" xfId="0" applyAlignment="1">
      <alignment wrapText="1"/>
    </xf>
    <xf numFmtId="0" fontId="0" fillId="0" borderId="0" xfId="0" pivotButton="1" applyAlignment="1">
      <alignment wrapText="1"/>
    </xf>
    <xf numFmtId="0" fontId="38" fillId="0" borderId="0" xfId="0" applyFont="1"/>
    <xf numFmtId="0" fontId="15" fillId="0" borderId="0" xfId="0" applyFont="1"/>
    <xf numFmtId="0" fontId="3" fillId="0" borderId="0" xfId="0" applyFont="1"/>
    <xf numFmtId="49" fontId="4" fillId="0" borderId="0" xfId="0" applyNumberFormat="1" applyFont="1"/>
    <xf numFmtId="49" fontId="43" fillId="2" borderId="0" xfId="0" applyNumberFormat="1" applyFont="1" applyFill="1" applyAlignment="1">
      <alignment wrapText="1"/>
    </xf>
    <xf numFmtId="49" fontId="4" fillId="0" borderId="0" xfId="0" quotePrefix="1" applyNumberFormat="1" applyFont="1"/>
    <xf numFmtId="49" fontId="4" fillId="0" borderId="0" xfId="0" quotePrefix="1" applyNumberFormat="1" applyFont="1" applyFill="1"/>
    <xf numFmtId="0" fontId="17" fillId="0" borderId="22" xfId="0" applyFont="1" applyBorder="1" applyAlignment="1">
      <alignment horizontal="center"/>
    </xf>
    <xf numFmtId="0" fontId="44" fillId="0" borderId="22" xfId="0" applyFont="1" applyBorder="1" applyAlignment="1">
      <alignment horizontal="center"/>
    </xf>
    <xf numFmtId="0" fontId="26" fillId="0" borderId="23" xfId="0" applyFont="1" applyBorder="1" applyAlignment="1">
      <alignment horizontal="center"/>
    </xf>
    <xf numFmtId="0" fontId="35" fillId="0" borderId="41" xfId="0" applyFont="1" applyBorder="1" applyAlignment="1">
      <alignment horizontal="center" vertical="center" textRotation="90" wrapText="1"/>
    </xf>
    <xf numFmtId="0" fontId="48" fillId="0" borderId="16" xfId="0" applyFont="1" applyBorder="1" applyAlignment="1">
      <alignment horizontal="center"/>
    </xf>
    <xf numFmtId="0" fontId="48" fillId="0" borderId="13" xfId="0" applyFont="1" applyBorder="1" applyAlignment="1">
      <alignment horizontal="center"/>
    </xf>
    <xf numFmtId="0" fontId="48" fillId="0" borderId="17" xfId="0" applyFont="1" applyBorder="1" applyAlignment="1">
      <alignment horizontal="center"/>
    </xf>
    <xf numFmtId="0" fontId="36" fillId="7" borderId="27" xfId="0" applyFont="1" applyFill="1" applyBorder="1" applyAlignment="1">
      <alignment horizontal="center"/>
    </xf>
    <xf numFmtId="0" fontId="35" fillId="0" borderId="42" xfId="0" applyFont="1" applyBorder="1" applyAlignment="1">
      <alignment horizontal="center" vertical="center" textRotation="90" wrapText="1"/>
    </xf>
    <xf numFmtId="0" fontId="16" fillId="0" borderId="43" xfId="0" applyFont="1" applyBorder="1" applyAlignment="1">
      <alignment horizontal="center"/>
    </xf>
    <xf numFmtId="0" fontId="16" fillId="0" borderId="44"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4" fillId="0" borderId="44" xfId="0" applyFont="1" applyBorder="1" applyAlignment="1">
      <alignment horizontal="center"/>
    </xf>
    <xf numFmtId="0" fontId="26" fillId="0" borderId="45" xfId="0" applyFont="1" applyBorder="1" applyAlignment="1">
      <alignment horizontal="center"/>
    </xf>
    <xf numFmtId="0" fontId="26" fillId="0" borderId="44" xfId="0" applyFont="1" applyBorder="1" applyAlignment="1">
      <alignment horizontal="center"/>
    </xf>
    <xf numFmtId="0" fontId="35" fillId="10" borderId="33" xfId="0" applyFont="1" applyFill="1" applyBorder="1" applyAlignment="1">
      <alignment horizontal="center" vertical="center"/>
    </xf>
    <xf numFmtId="0" fontId="18" fillId="0" borderId="23" xfId="0" applyFont="1" applyBorder="1" applyAlignment="1">
      <alignment horizontal="center"/>
    </xf>
    <xf numFmtId="0" fontId="26" fillId="0" borderId="24" xfId="0" applyFont="1" applyBorder="1" applyAlignment="1">
      <alignment horizontal="center"/>
    </xf>
    <xf numFmtId="0" fontId="26" fillId="0" borderId="29" xfId="0" applyFont="1" applyBorder="1" applyAlignment="1">
      <alignment horizontal="center"/>
    </xf>
    <xf numFmtId="0" fontId="26" fillId="0" borderId="43" xfId="0" applyFont="1" applyBorder="1" applyAlignment="1">
      <alignment horizontal="center"/>
    </xf>
    <xf numFmtId="0" fontId="48" fillId="0" borderId="44" xfId="0" applyFont="1" applyBorder="1" applyAlignment="1">
      <alignment horizontal="center"/>
    </xf>
    <xf numFmtId="0" fontId="48" fillId="0" borderId="47" xfId="0" applyFont="1" applyBorder="1" applyAlignment="1">
      <alignment horizontal="center"/>
    </xf>
    <xf numFmtId="0" fontId="48" fillId="0" borderId="23" xfId="0" applyFont="1" applyBorder="1" applyAlignment="1">
      <alignment horizontal="center"/>
    </xf>
    <xf numFmtId="0" fontId="48" fillId="0" borderId="29" xfId="0" applyFont="1" applyBorder="1" applyAlignment="1">
      <alignment horizontal="center"/>
    </xf>
    <xf numFmtId="0" fontId="35" fillId="10" borderId="30" xfId="0" applyFont="1" applyFill="1" applyBorder="1" applyAlignment="1">
      <alignment horizontal="center" vertical="center" wrapText="1"/>
    </xf>
    <xf numFmtId="0" fontId="13" fillId="0" borderId="11" xfId="0" applyFont="1" applyBorder="1" applyAlignment="1">
      <alignment horizontal="left" vertical="top"/>
    </xf>
    <xf numFmtId="0" fontId="13" fillId="0" borderId="12" xfId="0" applyFont="1" applyBorder="1" applyAlignment="1">
      <alignment horizontal="left" vertical="top"/>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49" fontId="13" fillId="0" borderId="11" xfId="0" applyNumberFormat="1" applyFont="1" applyBorder="1" applyAlignment="1">
      <alignment horizontal="left" vertical="top" wrapText="1"/>
    </xf>
    <xf numFmtId="49" fontId="13" fillId="0" borderId="12" xfId="0" applyNumberFormat="1" applyFont="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6" fillId="6" borderId="26" xfId="0" applyFont="1" applyFill="1" applyBorder="1" applyAlignment="1">
      <alignment horizontal="center"/>
    </xf>
    <xf numFmtId="0" fontId="36" fillId="6" borderId="27" xfId="0" applyFont="1" applyFill="1" applyBorder="1" applyAlignment="1">
      <alignment horizontal="center"/>
    </xf>
    <xf numFmtId="0" fontId="36" fillId="18" borderId="26" xfId="0" applyFont="1" applyFill="1" applyBorder="1" applyAlignment="1">
      <alignment horizontal="center"/>
    </xf>
    <xf numFmtId="0" fontId="36" fillId="18" borderId="27" xfId="0" applyFont="1" applyFill="1" applyBorder="1" applyAlignment="1">
      <alignment horizontal="center"/>
    </xf>
    <xf numFmtId="0" fontId="36" fillId="18" borderId="28" xfId="0" applyFont="1" applyFill="1" applyBorder="1" applyAlignment="1">
      <alignment horizontal="center"/>
    </xf>
    <xf numFmtId="0" fontId="36" fillId="12" borderId="26" xfId="0" applyFont="1" applyFill="1" applyBorder="1" applyAlignment="1">
      <alignment horizontal="center"/>
    </xf>
    <xf numFmtId="0" fontId="36" fillId="12" borderId="28" xfId="0" applyFont="1" applyFill="1" applyBorder="1" applyAlignment="1">
      <alignment horizontal="center"/>
    </xf>
    <xf numFmtId="0" fontId="36" fillId="8" borderId="39" xfId="0" applyFont="1" applyFill="1" applyBorder="1" applyAlignment="1">
      <alignment horizontal="center"/>
    </xf>
    <xf numFmtId="0" fontId="36" fillId="8" borderId="40" xfId="0" applyFont="1" applyFill="1" applyBorder="1" applyAlignment="1">
      <alignment horizontal="center"/>
    </xf>
    <xf numFmtId="0" fontId="36" fillId="8" borderId="41" xfId="0" applyFont="1" applyFill="1" applyBorder="1" applyAlignment="1">
      <alignment horizontal="center"/>
    </xf>
    <xf numFmtId="0" fontId="36" fillId="19" borderId="39" xfId="0" applyFont="1" applyFill="1" applyBorder="1" applyAlignment="1">
      <alignment horizontal="center"/>
    </xf>
    <xf numFmtId="0" fontId="36" fillId="19" borderId="40" xfId="0" applyFont="1" applyFill="1" applyBorder="1" applyAlignment="1">
      <alignment horizontal="center"/>
    </xf>
    <xf numFmtId="0" fontId="36" fillId="19" borderId="42" xfId="0" applyFont="1" applyFill="1" applyBorder="1" applyAlignment="1">
      <alignment horizontal="center"/>
    </xf>
    <xf numFmtId="0" fontId="36" fillId="19" borderId="41" xfId="0" applyFont="1" applyFill="1" applyBorder="1" applyAlignment="1">
      <alignment horizontal="center"/>
    </xf>
  </cellXfs>
  <cellStyles count="3">
    <cellStyle name="Currency" xfId="1" builtinId="4"/>
    <cellStyle name="Hyperlink" xfId="2" builtinId="8"/>
    <cellStyle name="Normal" xfId="0" builtinId="0"/>
  </cellStyles>
  <dxfs count="16">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66" formatCode="_(&quot;$&quot;* #,##0_);_(&quot;$&quot;* \(#,##0\);_(&quot;$&quot;* &quot;-&quot;??_);_(@_)"/>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07/relationships/slicerCache" Target="slicerCaches/slicerCache4.xml"/><Relationship Id="rId18" Type="http://schemas.microsoft.com/office/2007/relationships/slicerCache" Target="slicerCaches/slicerCache9.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calcChain" Target="calcChain.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hyperlink" Target="https://sti2d.ecolelamache.org/iii_communications_informatiques__1_les_supports_de_transmission.html" TargetMode="External"/><Relationship Id="rId3" Type="http://schemas.openxmlformats.org/officeDocument/2006/relationships/image" Target="../media/image5.png"/><Relationship Id="rId7" Type="http://schemas.openxmlformats.org/officeDocument/2006/relationships/image" Target="../media/image9.jpeg"/><Relationship Id="rId12" Type="http://schemas.openxmlformats.org/officeDocument/2006/relationships/image" Target="../media/image13.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jpeg"/><Relationship Id="rId5" Type="http://schemas.openxmlformats.org/officeDocument/2006/relationships/image" Target="../media/image7.png"/><Relationship Id="rId10" Type="http://schemas.openxmlformats.org/officeDocument/2006/relationships/image" Target="../media/image11.jpeg"/><Relationship Id="rId4" Type="http://schemas.openxmlformats.org/officeDocument/2006/relationships/image" Target="../media/image6.jpeg"/><Relationship Id="rId9"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1943100</xdr:colOff>
      <xdr:row>3</xdr:row>
      <xdr:rowOff>180975</xdr:rowOff>
    </xdr:from>
    <xdr:to>
      <xdr:col>0</xdr:col>
      <xdr:colOff>3771900</xdr:colOff>
      <xdr:row>11</xdr:row>
      <xdr:rowOff>120015</xdr:rowOff>
    </xdr:to>
    <mc:AlternateContent xmlns:mc="http://schemas.openxmlformats.org/markup-compatibility/2006" xmlns:a14="http://schemas.microsoft.com/office/drawing/2010/main">
      <mc:Choice Requires="a14">
        <xdr:graphicFrame macro="">
          <xdr:nvGraphicFramePr>
            <xdr:cNvPr id="2" name="Bandwidth">
              <a:extLst>
                <a:ext uri="{FF2B5EF4-FFF2-40B4-BE49-F238E27FC236}">
                  <a16:creationId xmlns:a16="http://schemas.microsoft.com/office/drawing/2014/main" id="{1A5B0F34-5822-4597-8F40-77AB8B2A06D1}"/>
                </a:ext>
              </a:extLst>
            </xdr:cNvPr>
            <xdr:cNvGraphicFramePr/>
          </xdr:nvGraphicFramePr>
          <xdr:xfrm>
            <a:off x="0" y="0"/>
            <a:ext cx="0" cy="0"/>
          </xdr:xfrm>
          <a:graphic>
            <a:graphicData uri="http://schemas.microsoft.com/office/drawing/2010/slicer">
              <sle:slicer xmlns:sle="http://schemas.microsoft.com/office/drawing/2010/slicer" name="Bandwidth"/>
            </a:graphicData>
          </a:graphic>
        </xdr:graphicFrame>
      </mc:Choice>
      <mc:Fallback xmlns="">
        <xdr:sp macro="" textlink="">
          <xdr:nvSpPr>
            <xdr:cNvPr id="0" name=""/>
            <xdr:cNvSpPr>
              <a:spLocks noTextEdit="1"/>
            </xdr:cNvSpPr>
          </xdr:nvSpPr>
          <xdr:spPr>
            <a:xfrm>
              <a:off x="1943100" y="904875"/>
              <a:ext cx="182880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3840692</xdr:colOff>
      <xdr:row>3</xdr:row>
      <xdr:rowOff>189440</xdr:rowOff>
    </xdr:from>
    <xdr:to>
      <xdr:col>1</xdr:col>
      <xdr:colOff>497417</xdr:colOff>
      <xdr:row>11</xdr:row>
      <xdr:rowOff>128480</xdr:rowOff>
    </xdr:to>
    <mc:AlternateContent xmlns:mc="http://schemas.openxmlformats.org/markup-compatibility/2006" xmlns:a14="http://schemas.microsoft.com/office/drawing/2010/main">
      <mc:Choice Requires="a14">
        <xdr:graphicFrame macro="">
          <xdr:nvGraphicFramePr>
            <xdr:cNvPr id="3" name="# Ports">
              <a:extLst>
                <a:ext uri="{FF2B5EF4-FFF2-40B4-BE49-F238E27FC236}">
                  <a16:creationId xmlns:a16="http://schemas.microsoft.com/office/drawing/2014/main" id="{0B120D0A-B494-4C41-B2DA-F062080285DC}"/>
                </a:ext>
              </a:extLst>
            </xdr:cNvPr>
            <xdr:cNvGraphicFramePr/>
          </xdr:nvGraphicFramePr>
          <xdr:xfrm>
            <a:off x="0" y="0"/>
            <a:ext cx="0" cy="0"/>
          </xdr:xfrm>
          <a:graphic>
            <a:graphicData uri="http://schemas.microsoft.com/office/drawing/2010/slicer">
              <sle:slicer xmlns:sle="http://schemas.microsoft.com/office/drawing/2010/slicer" name="# Ports"/>
            </a:graphicData>
          </a:graphic>
        </xdr:graphicFrame>
      </mc:Choice>
      <mc:Fallback xmlns="">
        <xdr:sp macro="" textlink="">
          <xdr:nvSpPr>
            <xdr:cNvPr id="0" name=""/>
            <xdr:cNvSpPr>
              <a:spLocks noTextEdit="1"/>
            </xdr:cNvSpPr>
          </xdr:nvSpPr>
          <xdr:spPr>
            <a:xfrm>
              <a:off x="3840692" y="909107"/>
              <a:ext cx="1831975"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678392</xdr:colOff>
      <xdr:row>4</xdr:row>
      <xdr:rowOff>1059</xdr:rowOff>
    </xdr:from>
    <xdr:to>
      <xdr:col>5</xdr:col>
      <xdr:colOff>373592</xdr:colOff>
      <xdr:row>11</xdr:row>
      <xdr:rowOff>130599</xdr:rowOff>
    </xdr:to>
    <mc:AlternateContent xmlns:mc="http://schemas.openxmlformats.org/markup-compatibility/2006" xmlns:a14="http://schemas.microsoft.com/office/drawing/2010/main">
      <mc:Choice Requires="a14">
        <xdr:graphicFrame macro="">
          <xdr:nvGraphicFramePr>
            <xdr:cNvPr id="4" name="Connection">
              <a:extLst>
                <a:ext uri="{FF2B5EF4-FFF2-40B4-BE49-F238E27FC236}">
                  <a16:creationId xmlns:a16="http://schemas.microsoft.com/office/drawing/2014/main" id="{8F29827A-513D-4E47-8D78-E29DA57D8C3F}"/>
                </a:ext>
              </a:extLst>
            </xdr:cNvPr>
            <xdr:cNvGraphicFramePr/>
          </xdr:nvGraphicFramePr>
          <xdr:xfrm>
            <a:off x="0" y="0"/>
            <a:ext cx="0" cy="0"/>
          </xdr:xfrm>
          <a:graphic>
            <a:graphicData uri="http://schemas.microsoft.com/office/drawing/2010/slicer">
              <sle:slicer xmlns:sle="http://schemas.microsoft.com/office/drawing/2010/slicer" name="Connection"/>
            </a:graphicData>
          </a:graphic>
        </xdr:graphicFrame>
      </mc:Choice>
      <mc:Fallback xmlns="">
        <xdr:sp macro="" textlink="">
          <xdr:nvSpPr>
            <xdr:cNvPr id="0" name=""/>
            <xdr:cNvSpPr>
              <a:spLocks noTextEdit="1"/>
            </xdr:cNvSpPr>
          </xdr:nvSpPr>
          <xdr:spPr>
            <a:xfrm>
              <a:off x="7652809" y="911226"/>
              <a:ext cx="1833033"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564092</xdr:colOff>
      <xdr:row>4</xdr:row>
      <xdr:rowOff>1058</xdr:rowOff>
    </xdr:from>
    <xdr:to>
      <xdr:col>3</xdr:col>
      <xdr:colOff>592667</xdr:colOff>
      <xdr:row>11</xdr:row>
      <xdr:rowOff>130598</xdr:rowOff>
    </xdr:to>
    <mc:AlternateContent xmlns:mc="http://schemas.openxmlformats.org/markup-compatibility/2006" xmlns:a14="http://schemas.microsoft.com/office/drawing/2010/main">
      <mc:Choice Requires="a14">
        <xdr:graphicFrame macro="">
          <xdr:nvGraphicFramePr>
            <xdr:cNvPr id="5" name="Form Factor">
              <a:extLst>
                <a:ext uri="{FF2B5EF4-FFF2-40B4-BE49-F238E27FC236}">
                  <a16:creationId xmlns:a16="http://schemas.microsoft.com/office/drawing/2014/main" id="{EECCB74D-CA87-4BF4-B8A8-4FCB03869265}"/>
                </a:ext>
              </a:extLst>
            </xdr:cNvPr>
            <xdr:cNvGraphicFramePr/>
          </xdr:nvGraphicFramePr>
          <xdr:xfrm>
            <a:off x="0" y="0"/>
            <a:ext cx="0" cy="0"/>
          </xdr:xfrm>
          <a:graphic>
            <a:graphicData uri="http://schemas.microsoft.com/office/drawing/2010/slicer">
              <sle:slicer xmlns:sle="http://schemas.microsoft.com/office/drawing/2010/slicer" name="Form Factor"/>
            </a:graphicData>
          </a:graphic>
        </xdr:graphicFrame>
      </mc:Choice>
      <mc:Fallback xmlns="">
        <xdr:sp macro="" textlink="">
          <xdr:nvSpPr>
            <xdr:cNvPr id="0" name=""/>
            <xdr:cNvSpPr>
              <a:spLocks noTextEdit="1"/>
            </xdr:cNvSpPr>
          </xdr:nvSpPr>
          <xdr:spPr>
            <a:xfrm>
              <a:off x="5739342" y="911225"/>
              <a:ext cx="1827742"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66675</xdr:colOff>
      <xdr:row>3</xdr:row>
      <xdr:rowOff>180976</xdr:rowOff>
    </xdr:from>
    <xdr:to>
      <xdr:col>0</xdr:col>
      <xdr:colOff>1895475</xdr:colOff>
      <xdr:row>11</xdr:row>
      <xdr:rowOff>120016</xdr:rowOff>
    </xdr:to>
    <mc:AlternateContent xmlns:mc="http://schemas.openxmlformats.org/markup-compatibility/2006" xmlns:a14="http://schemas.microsoft.com/office/drawing/2010/main">
      <mc:Choice Requires="a14">
        <xdr:graphicFrame macro="">
          <xdr:nvGraphicFramePr>
            <xdr:cNvPr id="6" name="Server Generation">
              <a:extLst>
                <a:ext uri="{FF2B5EF4-FFF2-40B4-BE49-F238E27FC236}">
                  <a16:creationId xmlns:a16="http://schemas.microsoft.com/office/drawing/2014/main" id="{49EFF4CE-250D-4971-AE8E-27860376A1C3}"/>
                </a:ext>
              </a:extLst>
            </xdr:cNvPr>
            <xdr:cNvGraphicFramePr/>
          </xdr:nvGraphicFramePr>
          <xdr:xfrm>
            <a:off x="0" y="0"/>
            <a:ext cx="0" cy="0"/>
          </xdr:xfrm>
          <a:graphic>
            <a:graphicData uri="http://schemas.microsoft.com/office/drawing/2010/slicer">
              <sle:slicer xmlns:sle="http://schemas.microsoft.com/office/drawing/2010/slicer" name="Server Generation"/>
            </a:graphicData>
          </a:graphic>
        </xdr:graphicFrame>
      </mc:Choice>
      <mc:Fallback xmlns="">
        <xdr:sp macro="" textlink="">
          <xdr:nvSpPr>
            <xdr:cNvPr id="0" name=""/>
            <xdr:cNvSpPr>
              <a:spLocks noTextEdit="1"/>
            </xdr:cNvSpPr>
          </xdr:nvSpPr>
          <xdr:spPr>
            <a:xfrm>
              <a:off x="66675" y="904876"/>
              <a:ext cx="182880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6</xdr:col>
      <xdr:colOff>1032929</xdr:colOff>
      <xdr:row>3</xdr:row>
      <xdr:rowOff>171449</xdr:rowOff>
    </xdr:from>
    <xdr:to>
      <xdr:col>8</xdr:col>
      <xdr:colOff>813854</xdr:colOff>
      <xdr:row>11</xdr:row>
      <xdr:rowOff>110489</xdr:rowOff>
    </xdr:to>
    <mc:AlternateContent xmlns:mc="http://schemas.openxmlformats.org/markup-compatibility/2006" xmlns:a14="http://schemas.microsoft.com/office/drawing/2010/main">
      <mc:Choice Requires="a14">
        <xdr:graphicFrame macro="">
          <xdr:nvGraphicFramePr>
            <xdr:cNvPr id="7" name="RoCE &amp; iWARP">
              <a:extLst>
                <a:ext uri="{FF2B5EF4-FFF2-40B4-BE49-F238E27FC236}">
                  <a16:creationId xmlns:a16="http://schemas.microsoft.com/office/drawing/2014/main" id="{D951EFA1-AEFD-42F0-8AFB-72584F0B1949}"/>
                </a:ext>
              </a:extLst>
            </xdr:cNvPr>
            <xdr:cNvGraphicFramePr/>
          </xdr:nvGraphicFramePr>
          <xdr:xfrm>
            <a:off x="0" y="0"/>
            <a:ext cx="0" cy="0"/>
          </xdr:xfrm>
          <a:graphic>
            <a:graphicData uri="http://schemas.microsoft.com/office/drawing/2010/slicer">
              <sle:slicer xmlns:sle="http://schemas.microsoft.com/office/drawing/2010/slicer" name="RoCE &amp; iWARP"/>
            </a:graphicData>
          </a:graphic>
        </xdr:graphicFrame>
      </mc:Choice>
      <mc:Fallback xmlns="">
        <xdr:sp macro="" textlink="">
          <xdr:nvSpPr>
            <xdr:cNvPr id="0" name=""/>
            <xdr:cNvSpPr>
              <a:spLocks noTextEdit="1"/>
            </xdr:cNvSpPr>
          </xdr:nvSpPr>
          <xdr:spPr>
            <a:xfrm>
              <a:off x="11468096" y="891116"/>
              <a:ext cx="1834091"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8</xdr:col>
      <xdr:colOff>909104</xdr:colOff>
      <xdr:row>3</xdr:row>
      <xdr:rowOff>180976</xdr:rowOff>
    </xdr:from>
    <xdr:to>
      <xdr:col>11</xdr:col>
      <xdr:colOff>335487</xdr:colOff>
      <xdr:row>11</xdr:row>
      <xdr:rowOff>120016</xdr:rowOff>
    </xdr:to>
    <mc:AlternateContent xmlns:mc="http://schemas.openxmlformats.org/markup-compatibility/2006" xmlns:a14="http://schemas.microsoft.com/office/drawing/2010/main">
      <mc:Choice Requires="a14">
        <xdr:graphicFrame macro="">
          <xdr:nvGraphicFramePr>
            <xdr:cNvPr id="8" name="NVMe/RoCE">
              <a:extLst>
                <a:ext uri="{FF2B5EF4-FFF2-40B4-BE49-F238E27FC236}">
                  <a16:creationId xmlns:a16="http://schemas.microsoft.com/office/drawing/2014/main" id="{40DF0906-06A5-4BAF-B6DD-4DE8E2619E30}"/>
                </a:ext>
              </a:extLst>
            </xdr:cNvPr>
            <xdr:cNvGraphicFramePr/>
          </xdr:nvGraphicFramePr>
          <xdr:xfrm>
            <a:off x="0" y="0"/>
            <a:ext cx="0" cy="0"/>
          </xdr:xfrm>
          <a:graphic>
            <a:graphicData uri="http://schemas.microsoft.com/office/drawing/2010/slicer">
              <sle:slicer xmlns:sle="http://schemas.microsoft.com/office/drawing/2010/slicer" name="NVMe/RoCE"/>
            </a:graphicData>
          </a:graphic>
        </xdr:graphicFrame>
      </mc:Choice>
      <mc:Fallback xmlns="">
        <xdr:sp macro="" textlink="">
          <xdr:nvSpPr>
            <xdr:cNvPr id="0" name=""/>
            <xdr:cNvSpPr>
              <a:spLocks noTextEdit="1"/>
            </xdr:cNvSpPr>
          </xdr:nvSpPr>
          <xdr:spPr>
            <a:xfrm>
              <a:off x="13397437" y="900643"/>
              <a:ext cx="182880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11</xdr:col>
      <xdr:colOff>431796</xdr:colOff>
      <xdr:row>3</xdr:row>
      <xdr:rowOff>180976</xdr:rowOff>
    </xdr:from>
    <xdr:to>
      <xdr:col>14</xdr:col>
      <xdr:colOff>40212</xdr:colOff>
      <xdr:row>11</xdr:row>
      <xdr:rowOff>120016</xdr:rowOff>
    </xdr:to>
    <mc:AlternateContent xmlns:mc="http://schemas.openxmlformats.org/markup-compatibility/2006" xmlns:a14="http://schemas.microsoft.com/office/drawing/2010/main">
      <mc:Choice Requires="a14">
        <xdr:graphicFrame macro="">
          <xdr:nvGraphicFramePr>
            <xdr:cNvPr id="10" name="iSCSI Offload">
              <a:extLst>
                <a:ext uri="{FF2B5EF4-FFF2-40B4-BE49-F238E27FC236}">
                  <a16:creationId xmlns:a16="http://schemas.microsoft.com/office/drawing/2014/main" id="{FC41BD9A-0D17-4782-9BCD-FAF73DA597C2}"/>
                </a:ext>
              </a:extLst>
            </xdr:cNvPr>
            <xdr:cNvGraphicFramePr/>
          </xdr:nvGraphicFramePr>
          <xdr:xfrm>
            <a:off x="0" y="0"/>
            <a:ext cx="0" cy="0"/>
          </xdr:xfrm>
          <a:graphic>
            <a:graphicData uri="http://schemas.microsoft.com/office/drawing/2010/slicer">
              <sle:slicer xmlns:sle="http://schemas.microsoft.com/office/drawing/2010/slicer" name="iSCSI Offload"/>
            </a:graphicData>
          </a:graphic>
        </xdr:graphicFrame>
      </mc:Choice>
      <mc:Fallback xmlns="">
        <xdr:sp macro="" textlink="">
          <xdr:nvSpPr>
            <xdr:cNvPr id="0" name=""/>
            <xdr:cNvSpPr>
              <a:spLocks noTextEdit="1"/>
            </xdr:cNvSpPr>
          </xdr:nvSpPr>
          <xdr:spPr>
            <a:xfrm>
              <a:off x="15322546" y="900643"/>
              <a:ext cx="1830916"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14</xdr:col>
      <xdr:colOff>118529</xdr:colOff>
      <xdr:row>3</xdr:row>
      <xdr:rowOff>183092</xdr:rowOff>
    </xdr:from>
    <xdr:to>
      <xdr:col>16</xdr:col>
      <xdr:colOff>158746</xdr:colOff>
      <xdr:row>11</xdr:row>
      <xdr:rowOff>105834</xdr:rowOff>
    </xdr:to>
    <mc:AlternateContent xmlns:mc="http://schemas.openxmlformats.org/markup-compatibility/2006" xmlns:a14="http://schemas.microsoft.com/office/drawing/2010/main">
      <mc:Choice Requires="a14">
        <xdr:graphicFrame macro="">
          <xdr:nvGraphicFramePr>
            <xdr:cNvPr id="9" name="FCoE">
              <a:extLst>
                <a:ext uri="{FF2B5EF4-FFF2-40B4-BE49-F238E27FC236}">
                  <a16:creationId xmlns:a16="http://schemas.microsoft.com/office/drawing/2014/main" id="{500BAA56-58CD-4E11-9EDD-5F58116C06BF}"/>
                </a:ext>
              </a:extLst>
            </xdr:cNvPr>
            <xdr:cNvGraphicFramePr/>
          </xdr:nvGraphicFramePr>
          <xdr:xfrm>
            <a:off x="0" y="0"/>
            <a:ext cx="0" cy="0"/>
          </xdr:xfrm>
          <a:graphic>
            <a:graphicData uri="http://schemas.microsoft.com/office/drawing/2010/slicer">
              <sle:slicer xmlns:sle="http://schemas.microsoft.com/office/drawing/2010/slicer" name="FCoE"/>
            </a:graphicData>
          </a:graphic>
        </xdr:graphicFrame>
      </mc:Choice>
      <mc:Fallback xmlns="">
        <xdr:sp macro="" textlink="">
          <xdr:nvSpPr>
            <xdr:cNvPr id="0" name=""/>
            <xdr:cNvSpPr>
              <a:spLocks noTextEdit="1"/>
            </xdr:cNvSpPr>
          </xdr:nvSpPr>
          <xdr:spPr>
            <a:xfrm>
              <a:off x="17231779" y="902759"/>
              <a:ext cx="1828800" cy="144674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0</xdr:colOff>
      <xdr:row>14</xdr:row>
      <xdr:rowOff>148166</xdr:rowOff>
    </xdr:from>
    <xdr:to>
      <xdr:col>14</xdr:col>
      <xdr:colOff>1153583</xdr:colOff>
      <xdr:row>15</xdr:row>
      <xdr:rowOff>0</xdr:rowOff>
    </xdr:to>
    <xdr:sp macro="" textlink="">
      <xdr:nvSpPr>
        <xdr:cNvPr id="11" name="TextBox 10">
          <a:extLst>
            <a:ext uri="{FF2B5EF4-FFF2-40B4-BE49-F238E27FC236}">
              <a16:creationId xmlns:a16="http://schemas.microsoft.com/office/drawing/2014/main" id="{BBCF2599-D90C-4DDA-B983-6AEE796BA7EC}"/>
            </a:ext>
          </a:extLst>
        </xdr:cNvPr>
        <xdr:cNvSpPr txBox="1"/>
      </xdr:nvSpPr>
      <xdr:spPr>
        <a:xfrm>
          <a:off x="17113250" y="3153833"/>
          <a:ext cx="1153583" cy="232834"/>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b="1">
              <a:latin typeface="+mj-lt"/>
            </a:rPr>
            <a:t>HPE List $USD</a:t>
          </a:r>
        </a:p>
      </xdr:txBody>
    </xdr:sp>
    <xdr:clientData/>
  </xdr:twoCellAnchor>
  <xdr:twoCellAnchor editAs="oneCell">
    <xdr:from>
      <xdr:col>5</xdr:col>
      <xdr:colOff>0</xdr:colOff>
      <xdr:row>39</xdr:row>
      <xdr:rowOff>0</xdr:rowOff>
    </xdr:from>
    <xdr:to>
      <xdr:col>5</xdr:col>
      <xdr:colOff>542857</xdr:colOff>
      <xdr:row>40</xdr:row>
      <xdr:rowOff>47595</xdr:rowOff>
    </xdr:to>
    <xdr:pic>
      <xdr:nvPicPr>
        <xdr:cNvPr id="12" name="Picture 11">
          <a:extLst>
            <a:ext uri="{FF2B5EF4-FFF2-40B4-BE49-F238E27FC236}">
              <a16:creationId xmlns:a16="http://schemas.microsoft.com/office/drawing/2014/main" id="{F8FEB2DE-C22C-470C-A320-3627D59E0629}"/>
            </a:ext>
          </a:extLst>
        </xdr:cNvPr>
        <xdr:cNvPicPr>
          <a:picLocks noChangeAspect="1"/>
        </xdr:cNvPicPr>
      </xdr:nvPicPr>
      <xdr:blipFill>
        <a:blip xmlns:r="http://schemas.openxmlformats.org/officeDocument/2006/relationships" r:embed="rId1"/>
        <a:stretch>
          <a:fillRect/>
        </a:stretch>
      </xdr:blipFill>
      <xdr:spPr>
        <a:xfrm>
          <a:off x="9112250" y="8339667"/>
          <a:ext cx="542857" cy="238095"/>
        </a:xfrm>
        <a:prstGeom prst="rect">
          <a:avLst/>
        </a:prstGeom>
      </xdr:spPr>
    </xdr:pic>
    <xdr:clientData/>
  </xdr:twoCellAnchor>
  <xdr:twoCellAnchor editAs="oneCell">
    <xdr:from>
      <xdr:col>5</xdr:col>
      <xdr:colOff>457200</xdr:colOff>
      <xdr:row>4</xdr:row>
      <xdr:rowOff>3176</xdr:rowOff>
    </xdr:from>
    <xdr:to>
      <xdr:col>6</xdr:col>
      <xdr:colOff>963083</xdr:colOff>
      <xdr:row>11</xdr:row>
      <xdr:rowOff>105834</xdr:rowOff>
    </xdr:to>
    <mc:AlternateContent xmlns:mc="http://schemas.openxmlformats.org/markup-compatibility/2006" xmlns:a14="http://schemas.microsoft.com/office/drawing/2010/main">
      <mc:Choice Requires="a14">
        <xdr:graphicFrame macro="">
          <xdr:nvGraphicFramePr>
            <xdr:cNvPr id="13" name="NPAR">
              <a:extLst>
                <a:ext uri="{FF2B5EF4-FFF2-40B4-BE49-F238E27FC236}">
                  <a16:creationId xmlns:a16="http://schemas.microsoft.com/office/drawing/2014/main" id="{1A40FE00-736A-4A27-9CDD-C57AA464EEBA}"/>
                </a:ext>
              </a:extLst>
            </xdr:cNvPr>
            <xdr:cNvGraphicFramePr/>
          </xdr:nvGraphicFramePr>
          <xdr:xfrm>
            <a:off x="0" y="0"/>
            <a:ext cx="0" cy="0"/>
          </xdr:xfrm>
          <a:graphic>
            <a:graphicData uri="http://schemas.microsoft.com/office/drawing/2010/slicer">
              <sle:slicer xmlns:sle="http://schemas.microsoft.com/office/drawing/2010/slicer" name="NPAR"/>
            </a:graphicData>
          </a:graphic>
        </xdr:graphicFrame>
      </mc:Choice>
      <mc:Fallback xmlns="">
        <xdr:sp macro="" textlink="">
          <xdr:nvSpPr>
            <xdr:cNvPr id="0" name=""/>
            <xdr:cNvSpPr>
              <a:spLocks noTextEdit="1"/>
            </xdr:cNvSpPr>
          </xdr:nvSpPr>
          <xdr:spPr>
            <a:xfrm>
              <a:off x="9569450" y="913343"/>
              <a:ext cx="1828800" cy="143615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647700</xdr:colOff>
      <xdr:row>26</xdr:row>
      <xdr:rowOff>66675</xdr:rowOff>
    </xdr:from>
    <xdr:to>
      <xdr:col>1</xdr:col>
      <xdr:colOff>2060453</xdr:colOff>
      <xdr:row>28</xdr:row>
      <xdr:rowOff>90487</xdr:rowOff>
    </xdr:to>
    <xdr:pic>
      <xdr:nvPicPr>
        <xdr:cNvPr id="3" name="Picture 2">
          <a:extLst>
            <a:ext uri="{FF2B5EF4-FFF2-40B4-BE49-F238E27FC236}">
              <a16:creationId xmlns:a16="http://schemas.microsoft.com/office/drawing/2014/main" id="{85C46AD5-C160-4A7D-97E2-27E505C88B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5" y="5362575"/>
          <a:ext cx="1412753" cy="4048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790575</xdr:colOff>
      <xdr:row>28</xdr:row>
      <xdr:rowOff>142875</xdr:rowOff>
    </xdr:from>
    <xdr:to>
      <xdr:col>1</xdr:col>
      <xdr:colOff>2203328</xdr:colOff>
      <xdr:row>30</xdr:row>
      <xdr:rowOff>166687</xdr:rowOff>
    </xdr:to>
    <xdr:pic>
      <xdr:nvPicPr>
        <xdr:cNvPr id="4" name="Picture 3">
          <a:extLst>
            <a:ext uri="{FF2B5EF4-FFF2-40B4-BE49-F238E27FC236}">
              <a16:creationId xmlns:a16="http://schemas.microsoft.com/office/drawing/2014/main" id="{521FDEE3-5EF0-4ABA-8853-7450A53B38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8225" y="6486525"/>
          <a:ext cx="1412753" cy="4048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392906</xdr:colOff>
      <xdr:row>0</xdr:row>
      <xdr:rowOff>47626</xdr:rowOff>
    </xdr:from>
    <xdr:to>
      <xdr:col>10</xdr:col>
      <xdr:colOff>162596</xdr:colOff>
      <xdr:row>2</xdr:row>
      <xdr:rowOff>0</xdr:rowOff>
    </xdr:to>
    <xdr:pic>
      <xdr:nvPicPr>
        <xdr:cNvPr id="2" name="Picture 1">
          <a:extLst>
            <a:ext uri="{FF2B5EF4-FFF2-40B4-BE49-F238E27FC236}">
              <a16:creationId xmlns:a16="http://schemas.microsoft.com/office/drawing/2014/main" id="{1DA102D9-25A4-43A7-9D8F-07580DD3F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26981" y="47626"/>
          <a:ext cx="1427040" cy="4095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2222501</xdr:colOff>
      <xdr:row>5</xdr:row>
      <xdr:rowOff>10584</xdr:rowOff>
    </xdr:from>
    <xdr:to>
      <xdr:col>0</xdr:col>
      <xdr:colOff>3714751</xdr:colOff>
      <xdr:row>10</xdr:row>
      <xdr:rowOff>52917</xdr:rowOff>
    </xdr:to>
    <xdr:pic>
      <xdr:nvPicPr>
        <xdr:cNvPr id="13" name="Picture 12">
          <a:extLst>
            <a:ext uri="{FF2B5EF4-FFF2-40B4-BE49-F238E27FC236}">
              <a16:creationId xmlns:a16="http://schemas.microsoft.com/office/drawing/2014/main" id="{6B7104AC-1370-459D-B0B3-4BA1AC4A056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222501" y="9116484"/>
          <a:ext cx="1492250" cy="994833"/>
        </a:xfrm>
        <a:prstGeom prst="rect">
          <a:avLst/>
        </a:prstGeom>
      </xdr:spPr>
    </xdr:pic>
    <xdr:clientData/>
  </xdr:twoCellAnchor>
  <xdr:twoCellAnchor editAs="oneCell">
    <xdr:from>
      <xdr:col>0</xdr:col>
      <xdr:colOff>994834</xdr:colOff>
      <xdr:row>23</xdr:row>
      <xdr:rowOff>116417</xdr:rowOff>
    </xdr:from>
    <xdr:to>
      <xdr:col>0</xdr:col>
      <xdr:colOff>2826307</xdr:colOff>
      <xdr:row>30</xdr:row>
      <xdr:rowOff>156522</xdr:rowOff>
    </xdr:to>
    <xdr:pic>
      <xdr:nvPicPr>
        <xdr:cNvPr id="14" name="Picture 13" descr="A circuit board with a cake&#10;&#10;Description automatically generated">
          <a:extLst>
            <a:ext uri="{FF2B5EF4-FFF2-40B4-BE49-F238E27FC236}">
              <a16:creationId xmlns:a16="http://schemas.microsoft.com/office/drawing/2014/main" id="{CF02DE88-8157-4F71-B5E4-B4AE495D3D6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994834" y="12651317"/>
          <a:ext cx="1831473" cy="1373605"/>
        </a:xfrm>
        <a:prstGeom prst="rect">
          <a:avLst/>
        </a:prstGeom>
      </xdr:spPr>
    </xdr:pic>
    <xdr:clientData/>
  </xdr:twoCellAnchor>
  <xdr:twoCellAnchor editAs="oneCell">
    <xdr:from>
      <xdr:col>0</xdr:col>
      <xdr:colOff>984250</xdr:colOff>
      <xdr:row>10</xdr:row>
      <xdr:rowOff>10505</xdr:rowOff>
    </xdr:from>
    <xdr:to>
      <xdr:col>0</xdr:col>
      <xdr:colOff>2995083</xdr:colOff>
      <xdr:row>18</xdr:row>
      <xdr:rowOff>61025</xdr:rowOff>
    </xdr:to>
    <xdr:pic>
      <xdr:nvPicPr>
        <xdr:cNvPr id="15" name="Picture 14">
          <a:extLst>
            <a:ext uri="{FF2B5EF4-FFF2-40B4-BE49-F238E27FC236}">
              <a16:creationId xmlns:a16="http://schemas.microsoft.com/office/drawing/2014/main" id="{DE38988D-8688-40B4-A8ED-0B56E1FCB1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4250" y="10068905"/>
          <a:ext cx="2010833" cy="1574520"/>
        </a:xfrm>
        <a:prstGeom prst="rect">
          <a:avLst/>
        </a:prstGeom>
      </xdr:spPr>
    </xdr:pic>
    <xdr:clientData/>
  </xdr:twoCellAnchor>
  <xdr:twoCellAnchor editAs="oneCell">
    <xdr:from>
      <xdr:col>0</xdr:col>
      <xdr:colOff>1322917</xdr:colOff>
      <xdr:row>17</xdr:row>
      <xdr:rowOff>169332</xdr:rowOff>
    </xdr:from>
    <xdr:to>
      <xdr:col>0</xdr:col>
      <xdr:colOff>2200044</xdr:colOff>
      <xdr:row>22</xdr:row>
      <xdr:rowOff>81533</xdr:rowOff>
    </xdr:to>
    <xdr:pic>
      <xdr:nvPicPr>
        <xdr:cNvPr id="16" name="Picture 15">
          <a:extLst>
            <a:ext uri="{FF2B5EF4-FFF2-40B4-BE49-F238E27FC236}">
              <a16:creationId xmlns:a16="http://schemas.microsoft.com/office/drawing/2014/main" id="{482F7E88-C3F5-49A0-88E1-F3296BB26C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2917" y="11561232"/>
          <a:ext cx="877127" cy="864701"/>
        </a:xfrm>
        <a:prstGeom prst="rect">
          <a:avLst/>
        </a:prstGeom>
      </xdr:spPr>
    </xdr:pic>
    <xdr:clientData/>
  </xdr:twoCellAnchor>
  <xdr:twoCellAnchor editAs="oneCell">
    <xdr:from>
      <xdr:col>1</xdr:col>
      <xdr:colOff>105834</xdr:colOff>
      <xdr:row>6</xdr:row>
      <xdr:rowOff>74083</xdr:rowOff>
    </xdr:from>
    <xdr:to>
      <xdr:col>2</xdr:col>
      <xdr:colOff>203228</xdr:colOff>
      <xdr:row>15</xdr:row>
      <xdr:rowOff>52916</xdr:rowOff>
    </xdr:to>
    <xdr:pic>
      <xdr:nvPicPr>
        <xdr:cNvPr id="17" name="Picture 16">
          <a:extLst>
            <a:ext uri="{FF2B5EF4-FFF2-40B4-BE49-F238E27FC236}">
              <a16:creationId xmlns:a16="http://schemas.microsoft.com/office/drawing/2014/main" id="{2690FC45-84F9-4948-9416-58991090F8FE}"/>
            </a:ext>
          </a:extLst>
        </xdr:cNvPr>
        <xdr:cNvPicPr>
          <a:picLocks noChangeAspect="1"/>
        </xdr:cNvPicPr>
      </xdr:nvPicPr>
      <xdr:blipFill>
        <a:blip xmlns:r="http://schemas.openxmlformats.org/officeDocument/2006/relationships" r:embed="rId5"/>
        <a:stretch>
          <a:fillRect/>
        </a:stretch>
      </xdr:blipFill>
      <xdr:spPr>
        <a:xfrm>
          <a:off x="5277909" y="9370483"/>
          <a:ext cx="954644" cy="1693333"/>
        </a:xfrm>
        <a:prstGeom prst="rect">
          <a:avLst/>
        </a:prstGeom>
      </xdr:spPr>
    </xdr:pic>
    <xdr:clientData/>
  </xdr:twoCellAnchor>
  <xdr:twoCellAnchor editAs="oneCell">
    <xdr:from>
      <xdr:col>3</xdr:col>
      <xdr:colOff>486834</xdr:colOff>
      <xdr:row>6</xdr:row>
      <xdr:rowOff>116415</xdr:rowOff>
    </xdr:from>
    <xdr:to>
      <xdr:col>4</xdr:col>
      <xdr:colOff>759431</xdr:colOff>
      <xdr:row>15</xdr:row>
      <xdr:rowOff>84666</xdr:rowOff>
    </xdr:to>
    <xdr:pic>
      <xdr:nvPicPr>
        <xdr:cNvPr id="18" name="Picture 17">
          <a:extLst>
            <a:ext uri="{FF2B5EF4-FFF2-40B4-BE49-F238E27FC236}">
              <a16:creationId xmlns:a16="http://schemas.microsoft.com/office/drawing/2014/main" id="{FDF41FCF-E014-402C-BCC0-0196F8C54F12}"/>
            </a:ext>
          </a:extLst>
        </xdr:cNvPr>
        <xdr:cNvPicPr>
          <a:picLocks noChangeAspect="1"/>
        </xdr:cNvPicPr>
      </xdr:nvPicPr>
      <xdr:blipFill>
        <a:blip xmlns:r="http://schemas.openxmlformats.org/officeDocument/2006/relationships" r:embed="rId6"/>
        <a:stretch>
          <a:fillRect/>
        </a:stretch>
      </xdr:blipFill>
      <xdr:spPr>
        <a:xfrm>
          <a:off x="7459134" y="9412815"/>
          <a:ext cx="1129847" cy="1682751"/>
        </a:xfrm>
        <a:prstGeom prst="rect">
          <a:avLst/>
        </a:prstGeom>
      </xdr:spPr>
    </xdr:pic>
    <xdr:clientData/>
  </xdr:twoCellAnchor>
  <xdr:twoCellAnchor editAs="oneCell">
    <xdr:from>
      <xdr:col>1</xdr:col>
      <xdr:colOff>201084</xdr:colOff>
      <xdr:row>16</xdr:row>
      <xdr:rowOff>58711</xdr:rowOff>
    </xdr:from>
    <xdr:to>
      <xdr:col>2</xdr:col>
      <xdr:colOff>497417</xdr:colOff>
      <xdr:row>21</xdr:row>
      <xdr:rowOff>84834</xdr:rowOff>
    </xdr:to>
    <xdr:pic>
      <xdr:nvPicPr>
        <xdr:cNvPr id="19" name="Picture 18">
          <a:extLst>
            <a:ext uri="{FF2B5EF4-FFF2-40B4-BE49-F238E27FC236}">
              <a16:creationId xmlns:a16="http://schemas.microsoft.com/office/drawing/2014/main" id="{40AF8428-45DC-4080-85FD-DA3A304394C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837473B0-CC2E-450A-ABE3-18F120FF3D39}">
              <a1611:picAttrSrcUrl xmlns:a1611="http://schemas.microsoft.com/office/drawing/2016/11/main" r:id="rId8"/>
            </a:ext>
          </a:extLst>
        </a:blip>
        <a:stretch>
          <a:fillRect/>
        </a:stretch>
      </xdr:blipFill>
      <xdr:spPr>
        <a:xfrm>
          <a:off x="5373159" y="11260111"/>
          <a:ext cx="1153583" cy="978623"/>
        </a:xfrm>
        <a:prstGeom prst="rect">
          <a:avLst/>
        </a:prstGeom>
      </xdr:spPr>
    </xdr:pic>
    <xdr:clientData/>
  </xdr:twoCellAnchor>
  <xdr:twoCellAnchor editAs="oneCell">
    <xdr:from>
      <xdr:col>3</xdr:col>
      <xdr:colOff>804334</xdr:colOff>
      <xdr:row>25</xdr:row>
      <xdr:rowOff>75795</xdr:rowOff>
    </xdr:from>
    <xdr:to>
      <xdr:col>5</xdr:col>
      <xdr:colOff>10583</xdr:colOff>
      <xdr:row>28</xdr:row>
      <xdr:rowOff>183092</xdr:rowOff>
    </xdr:to>
    <xdr:pic>
      <xdr:nvPicPr>
        <xdr:cNvPr id="20" name="Picture 19" descr="J9152-61201">
          <a:extLst>
            <a:ext uri="{FF2B5EF4-FFF2-40B4-BE49-F238E27FC236}">
              <a16:creationId xmlns:a16="http://schemas.microsoft.com/office/drawing/2014/main" id="{076E559B-05BC-4C31-88A7-DC5AB470E26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778751" y="5367462"/>
          <a:ext cx="1344082" cy="678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666749</xdr:colOff>
      <xdr:row>17</xdr:row>
      <xdr:rowOff>74083</xdr:rowOff>
    </xdr:from>
    <xdr:to>
      <xdr:col>4</xdr:col>
      <xdr:colOff>1214966</xdr:colOff>
      <xdr:row>22</xdr:row>
      <xdr:rowOff>116416</xdr:rowOff>
    </xdr:to>
    <xdr:pic>
      <xdr:nvPicPr>
        <xdr:cNvPr id="21" name="Picture 20">
          <a:extLst>
            <a:ext uri="{FF2B5EF4-FFF2-40B4-BE49-F238E27FC236}">
              <a16:creationId xmlns:a16="http://schemas.microsoft.com/office/drawing/2014/main" id="{856F2B0A-2018-4859-A526-6678D1840C4D}"/>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15094" b="13962"/>
        <a:stretch/>
      </xdr:blipFill>
      <xdr:spPr bwMode="auto">
        <a:xfrm>
          <a:off x="7641166" y="3841750"/>
          <a:ext cx="1405467" cy="994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727082</xdr:colOff>
      <xdr:row>31</xdr:row>
      <xdr:rowOff>63501</xdr:rowOff>
    </xdr:from>
    <xdr:to>
      <xdr:col>4</xdr:col>
      <xdr:colOff>1125008</xdr:colOff>
      <xdr:row>36</xdr:row>
      <xdr:rowOff>52917</xdr:rowOff>
    </xdr:to>
    <xdr:pic>
      <xdr:nvPicPr>
        <xdr:cNvPr id="22" name="Picture 21">
          <a:extLst>
            <a:ext uri="{FF2B5EF4-FFF2-40B4-BE49-F238E27FC236}">
              <a16:creationId xmlns:a16="http://schemas.microsoft.com/office/drawing/2014/main" id="{91BD505C-A15E-44C6-B05A-4B6EB573E47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99382" y="14122401"/>
          <a:ext cx="1255176" cy="94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148166</xdr:colOff>
      <xdr:row>17</xdr:row>
      <xdr:rowOff>84667</xdr:rowOff>
    </xdr:from>
    <xdr:to>
      <xdr:col>5</xdr:col>
      <xdr:colOff>1262591</xdr:colOff>
      <xdr:row>23</xdr:row>
      <xdr:rowOff>56724</xdr:rowOff>
    </xdr:to>
    <xdr:pic>
      <xdr:nvPicPr>
        <xdr:cNvPr id="23" name="Picture 22">
          <a:extLst>
            <a:ext uri="{FF2B5EF4-FFF2-40B4-BE49-F238E27FC236}">
              <a16:creationId xmlns:a16="http://schemas.microsoft.com/office/drawing/2014/main" id="{D1696347-FA5D-4EA8-A4D4-CBA1F2FD89A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60416" y="3852334"/>
          <a:ext cx="1114425" cy="1115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vell%20Internal%20Only%20-%20Ethernet%20Competition%20Compare%20Utility%20v1_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ature Data"/>
      <sheetName val="Selector"/>
    </sheetNames>
    <sheetDataSet>
      <sheetData sheetId="0">
        <row r="4">
          <cell r="B4" t="str">
            <v>HPE Part Number</v>
          </cell>
          <cell r="I4" t="str">
            <v>HPE List Price</v>
          </cell>
        </row>
        <row r="5">
          <cell r="B5" t="str">
            <v>652503-B21</v>
          </cell>
          <cell r="I5">
            <v>737</v>
          </cell>
        </row>
        <row r="6">
          <cell r="B6" t="str">
            <v>656596-B21</v>
          </cell>
          <cell r="I6">
            <v>935</v>
          </cell>
        </row>
        <row r="7">
          <cell r="B7" t="str">
            <v>700751-B21</v>
          </cell>
          <cell r="I7">
            <v>593</v>
          </cell>
        </row>
        <row r="8">
          <cell r="B8" t="str">
            <v>Q0F26A</v>
          </cell>
          <cell r="I8">
            <v>1299</v>
          </cell>
        </row>
        <row r="9">
          <cell r="B9" t="str">
            <v>Q0F09A</v>
          </cell>
          <cell r="I9">
            <v>1149</v>
          </cell>
        </row>
        <row r="10">
          <cell r="B10" t="str">
            <v>867334-B21</v>
          </cell>
          <cell r="I10">
            <v>770</v>
          </cell>
        </row>
        <row r="11">
          <cell r="B11" t="str">
            <v>867328-B21</v>
          </cell>
          <cell r="I11">
            <v>770</v>
          </cell>
        </row>
        <row r="12">
          <cell r="B12" t="str">
            <v>867707-B21</v>
          </cell>
          <cell r="I12">
            <v>780</v>
          </cell>
        </row>
        <row r="13">
          <cell r="B13" t="str">
            <v>P08446-B21</v>
          </cell>
          <cell r="I13">
            <v>692</v>
          </cell>
        </row>
        <row r="14">
          <cell r="B14" t="str">
            <v>700759-B21</v>
          </cell>
          <cell r="I14">
            <v>780</v>
          </cell>
        </row>
        <row r="15">
          <cell r="B15" t="str">
            <v>764302-B21</v>
          </cell>
          <cell r="I15">
            <v>1143</v>
          </cell>
        </row>
        <row r="16">
          <cell r="B16" t="str">
            <v>876449-B21</v>
          </cell>
          <cell r="I16">
            <v>790</v>
          </cell>
        </row>
        <row r="17">
          <cell r="B17" t="str">
            <v>P02054-B21</v>
          </cell>
          <cell r="I17">
            <v>1559</v>
          </cell>
        </row>
        <row r="18">
          <cell r="B18" t="str">
            <v>P10094-B21</v>
          </cell>
          <cell r="I18">
            <v>1039</v>
          </cell>
        </row>
        <row r="19">
          <cell r="B19" t="str">
            <v>P21933-B21</v>
          </cell>
          <cell r="I19">
            <v>696</v>
          </cell>
        </row>
        <row r="20">
          <cell r="B20" t="str">
            <v>P08437-B21</v>
          </cell>
          <cell r="I20">
            <v>775</v>
          </cell>
        </row>
        <row r="21">
          <cell r="B21" t="str">
            <v>P08452-B21</v>
          </cell>
          <cell r="I21">
            <v>696</v>
          </cell>
        </row>
        <row r="22">
          <cell r="B22" t="str">
            <v>P10103-B21</v>
          </cell>
          <cell r="I22">
            <v>702</v>
          </cell>
        </row>
        <row r="23">
          <cell r="B23" t="str">
            <v>P22702-B21</v>
          </cell>
          <cell r="I23">
            <v>868</v>
          </cell>
        </row>
        <row r="24">
          <cell r="B24" t="str">
            <v>P10118-B21</v>
          </cell>
          <cell r="I24">
            <v>868</v>
          </cell>
        </row>
        <row r="25">
          <cell r="B25" t="str">
            <v>817749-B21</v>
          </cell>
          <cell r="I25">
            <v>770</v>
          </cell>
        </row>
        <row r="26">
          <cell r="B26" t="str">
            <v>817753-B21</v>
          </cell>
          <cell r="I26">
            <v>770</v>
          </cell>
        </row>
        <row r="27">
          <cell r="B27" t="str">
            <v>868779-B21</v>
          </cell>
          <cell r="I27">
            <v>1599</v>
          </cell>
        </row>
        <row r="28">
          <cell r="B28" t="str">
            <v>P10112-B21</v>
          </cell>
          <cell r="I28">
            <v>905</v>
          </cell>
        </row>
        <row r="29">
          <cell r="B29" t="str">
            <v>P11338-B21</v>
          </cell>
          <cell r="I29">
            <v>645</v>
          </cell>
        </row>
        <row r="30">
          <cell r="B30" t="str">
            <v>P13188-B21</v>
          </cell>
          <cell r="I30">
            <v>905</v>
          </cell>
        </row>
        <row r="31">
          <cell r="B31" t="str">
            <v>P21930-B21</v>
          </cell>
          <cell r="I31">
            <v>639</v>
          </cell>
        </row>
        <row r="32">
          <cell r="B32" t="str">
            <v>727054-B21</v>
          </cell>
          <cell r="I32">
            <v>718</v>
          </cell>
        </row>
        <row r="33">
          <cell r="B33" t="str">
            <v>727055-B21</v>
          </cell>
          <cell r="I33">
            <v>718</v>
          </cell>
        </row>
        <row r="34">
          <cell r="B34" t="str">
            <v>813890-B21</v>
          </cell>
          <cell r="I34">
            <v>899</v>
          </cell>
        </row>
        <row r="35">
          <cell r="B35" t="str">
            <v>817738-B21</v>
          </cell>
          <cell r="I35">
            <v>966</v>
          </cell>
        </row>
        <row r="36">
          <cell r="B36" t="str">
            <v>817745-B21</v>
          </cell>
          <cell r="I36">
            <v>868</v>
          </cell>
        </row>
        <row r="37">
          <cell r="B37" t="str">
            <v>870825-B21</v>
          </cell>
          <cell r="I37">
            <v>899</v>
          </cell>
        </row>
        <row r="38">
          <cell r="B38" t="str">
            <v>P08443-B21</v>
          </cell>
          <cell r="I38">
            <v>1130</v>
          </cell>
        </row>
        <row r="39">
          <cell r="B39" t="str">
            <v>P08458-B21</v>
          </cell>
          <cell r="I39">
            <v>2287</v>
          </cell>
        </row>
        <row r="40">
          <cell r="B40" t="str">
            <v>P10106-B21</v>
          </cell>
          <cell r="I40">
            <v>1130</v>
          </cell>
        </row>
        <row r="41">
          <cell r="B41" t="str">
            <v>P41614-B21</v>
          </cell>
          <cell r="I41">
            <v>2287</v>
          </cell>
        </row>
        <row r="42">
          <cell r="B42" t="str">
            <v>P28778-B21</v>
          </cell>
          <cell r="I42">
            <v>769</v>
          </cell>
        </row>
        <row r="43">
          <cell r="B43" t="str">
            <v>P28787-B21</v>
          </cell>
          <cell r="I43">
            <v>769</v>
          </cell>
        </row>
        <row r="44">
          <cell r="B44" t="str">
            <v>813661-B21</v>
          </cell>
          <cell r="I44">
            <v>789</v>
          </cell>
        </row>
        <row r="45">
          <cell r="B45" t="str">
            <v>817709-B21</v>
          </cell>
          <cell r="I45">
            <v>810</v>
          </cell>
        </row>
        <row r="46">
          <cell r="B46" t="str">
            <v>817718-B21</v>
          </cell>
          <cell r="I46">
            <v>810</v>
          </cell>
        </row>
        <row r="47">
          <cell r="B47" t="str">
            <v>817721-B21</v>
          </cell>
          <cell r="I47">
            <v>789</v>
          </cell>
        </row>
        <row r="48">
          <cell r="B48" t="str">
            <v>P08421-B21</v>
          </cell>
          <cell r="I48">
            <v>685</v>
          </cell>
        </row>
        <row r="49">
          <cell r="B49" t="str">
            <v>P08440-B21</v>
          </cell>
          <cell r="I49">
            <v>685</v>
          </cell>
        </row>
        <row r="50">
          <cell r="B50" t="str">
            <v>P10097-B21</v>
          </cell>
          <cell r="I50">
            <v>806</v>
          </cell>
        </row>
        <row r="51">
          <cell r="B51" t="str">
            <v>P10115-B21</v>
          </cell>
          <cell r="I51">
            <v>863</v>
          </cell>
        </row>
        <row r="52">
          <cell r="B52" t="str">
            <v>P26253-B21</v>
          </cell>
          <cell r="I52">
            <v>806</v>
          </cell>
        </row>
        <row r="53">
          <cell r="B53" t="str">
            <v>P26256-B21</v>
          </cell>
          <cell r="I53">
            <v>685</v>
          </cell>
        </row>
        <row r="54">
          <cell r="B54" t="str">
            <v>P26259-B21</v>
          </cell>
          <cell r="I54">
            <v>685</v>
          </cell>
        </row>
        <row r="55">
          <cell r="B55" t="str">
            <v>P26262-B21</v>
          </cell>
          <cell r="I55">
            <v>863</v>
          </cell>
        </row>
        <row r="56">
          <cell r="B56" t="str">
            <v>E7Y06A</v>
          </cell>
          <cell r="I56">
            <v>2929</v>
          </cell>
        </row>
        <row r="57">
          <cell r="B57" t="str">
            <v>N3U51A</v>
          </cell>
          <cell r="I57">
            <v>3690</v>
          </cell>
        </row>
      </sheetData>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odd Owens" refreshedDate="44455.488423495372" createdVersion="6" refreshedVersion="6" minRefreshableVersion="3" recordCount="20" xr:uid="{F7CE3052-37E6-4DE4-B952-DB8A524E527C}">
  <cacheSource type="worksheet">
    <worksheetSource ref="A4:S24" sheet="Feature Data"/>
  </cacheSource>
  <cacheFields count="19">
    <cacheField name="10/20/25GbE NICs" numFmtId="0">
      <sharedItems count="22">
        <s v="HPE Ethernet 10Gb 2-port SFP+ 57810S Adapter"/>
        <s v="HPE Ethernet 10Gb 2-port BASE-T 57810S Adapter"/>
        <s v="HPE FlexFabric 10Gb 2-port FLR-SFP+ 57810S Adapter"/>
        <s v="HPE CN1200R-T 10GBASE-T Converged Network Adapter"/>
        <s v="HPE CN1300R 10/25GbE Dual Port Converged Network Adapter"/>
        <s v="HPE Ethernet 10/25Gb 2-port FLR-SFP28 QL41401-A2G Converged Network Adapter"/>
        <s v="HPE Ethernet 10/25Gb 2-port SFP28 QL41401-A2G Adapter"/>
        <s v="HPE Ethernet 10Gb 2-port BASE-T QL41401-A2G Adapter"/>
        <s v="HPE Ethernet 10Gb 2-port SFP+ QL41401-A2G Adapter"/>
        <s v="HPE FlexFabric 10Gb 2-port FLR-T 57810S Adapter"/>
        <s v="HPE FlexFabric 10Gb 4-port FLR-T 57840S Adapter"/>
        <s v="HPE Synergy 4820C 10/20/25Gb Converged Network Adapter"/>
        <s v="HPE Synergy 6820C 25/50Gb Converged Network Adapter"/>
        <s v="Marvell QL41134HLCU Ethernet 10Gb 4-port SFP+ Adapter for HPE"/>
        <s v="Marvell QL41132HLCU Ethernet 10Gb 2-port SFP+ Adapter for HPE"/>
        <s v="Marvell QL41132HLRJ Ethernet 10Gb 2-port BASE-T Adapter for HPE"/>
        <s v="Marvell QL41132HQCU Ethernet 10Gb 2-port SFP+ OCP3 Adapter for HPE"/>
        <s v="Marvell QL41132HQRJ Ethernet 10Gb 2-port BASE-T OCP3 Adapter for HPE"/>
        <s v="Marvell QL41232HLCU Ethernet 10/25Gb 2-port SFP28 Adapter for HPE"/>
        <s v="Marvell QL41232HQCU Ethernet 10/25Gb 2-port SFP28 OCP3 Adapter for HPE"/>
        <s v="HPE FlexFabric 10Gb 2-port 57810S Adapter" u="1"/>
        <s v="HPE FlexFabric 10Gb 4-port 57840S Adapter" u="1"/>
      </sharedItems>
    </cacheField>
    <cacheField name="HPE Part Number" numFmtId="0">
      <sharedItems count="20">
        <s v="652503-B21"/>
        <s v="656596-B21"/>
        <s v="700751-B21"/>
        <s v="Q0F26A"/>
        <s v="Q0F09A"/>
        <s v="867334-B21"/>
        <s v="867328-B21"/>
        <s v="867707-B21"/>
        <s v="P08446-B21"/>
        <s v="700759-B21"/>
        <s v="764302-B21"/>
        <s v="876449-B21"/>
        <s v="P02054-B21"/>
        <s v="P10094-B21"/>
        <s v="P21933-B21"/>
        <s v="P08437-B21"/>
        <s v="P08452-B21"/>
        <s v="P10103-B21"/>
        <s v="P22702-B21"/>
        <s v="P10118-B21"/>
      </sharedItems>
    </cacheField>
    <cacheField name="Bandwidth" numFmtId="0">
      <sharedItems count="4">
        <s v="10Gb"/>
        <s v="1/10Gb"/>
        <s v="10/25Gb"/>
        <s v="25/50Gb"/>
      </sharedItems>
    </cacheField>
    <cacheField name="# Ports" numFmtId="0">
      <sharedItems containsSemiMixedTypes="0" containsString="0" containsNumber="1" containsInteger="1" minValue="2" maxValue="4" count="2">
        <n v="2"/>
        <n v="4"/>
      </sharedItems>
    </cacheField>
    <cacheField name="Connection" numFmtId="0">
      <sharedItems count="4">
        <s v="SFP+"/>
        <s v="10GBASE-T RJ45"/>
        <s v="SFP28"/>
        <s v="N/A"/>
      </sharedItems>
    </cacheField>
    <cacheField name="Form Factor" numFmtId="0">
      <sharedItems count="4">
        <s v="PCIe Standup"/>
        <s v="FLR FlexLOM"/>
        <s v="Synergy Mezz"/>
        <s v="OCP3"/>
      </sharedItems>
    </cacheField>
    <cacheField name="Intro Date" numFmtId="49">
      <sharedItems count="11">
        <s v="Jun 2012"/>
        <s v="Feb 2013"/>
        <s v="Sep 2013"/>
        <s v="Oct 2018"/>
        <s v="Sep 2017"/>
        <s v="Jun 2019"/>
        <s v="Oct 2013"/>
        <s v="Sep 2016"/>
        <s v="Apr 2019"/>
        <s v="Aug 2019"/>
        <s v="Dec 2019"/>
      </sharedItems>
    </cacheField>
    <cacheField name="Server Generation" numFmtId="0">
      <sharedItems count="2">
        <s v="Gen10"/>
        <s v="Gen10 Plus"/>
      </sharedItems>
    </cacheField>
    <cacheField name="HPE List Price" numFmtId="6">
      <sharedItems containsSemiMixedTypes="0" containsString="0" containsNumber="1" containsInteger="1" minValue="593" maxValue="1559"/>
    </cacheField>
    <cacheField name="Supplier" numFmtId="0">
      <sharedItems/>
    </cacheField>
    <cacheField name="Chipset" numFmtId="0">
      <sharedItems/>
    </cacheField>
    <cacheField name="RoCE" numFmtId="0">
      <sharedItems/>
    </cacheField>
    <cacheField name="RoCE &amp; iWARP" numFmtId="0">
      <sharedItems count="2">
        <s v="No"/>
        <s v="Yes"/>
      </sharedItems>
    </cacheField>
    <cacheField name="NVMe/RoCE" numFmtId="0">
      <sharedItems count="2">
        <s v="No"/>
        <s v="Yes"/>
      </sharedItems>
    </cacheField>
    <cacheField name="NVMe/TCP SW initiator" numFmtId="0">
      <sharedItems count="1">
        <s v="Yes"/>
      </sharedItems>
    </cacheField>
    <cacheField name="iSCSI Offload" numFmtId="0">
      <sharedItems count="2">
        <s v="No"/>
        <s v="Yes"/>
      </sharedItems>
    </cacheField>
    <cacheField name="FCoE" numFmtId="0">
      <sharedItems count="2">
        <s v="No"/>
        <s v="Yes"/>
      </sharedItems>
    </cacheField>
    <cacheField name="Auto Negotiation" numFmtId="16">
      <sharedItems count="4">
        <s v="No"/>
        <s v="1/10"/>
        <s v="10/25"/>
        <s v="25/50Gb"/>
      </sharedItems>
    </cacheField>
    <cacheField name="NPAR" numFmtId="0">
      <sharedItems count="2">
        <s v="Yes"/>
        <s v="No"/>
      </sharedItems>
    </cacheField>
  </cacheFields>
  <extLst>
    <ext xmlns:x14="http://schemas.microsoft.com/office/spreadsheetml/2009/9/main" uri="{725AE2AE-9491-48be-B2B4-4EB974FC3084}">
      <x14:pivotCacheDefinition pivotCacheId="121797985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x v="0"/>
    <x v="0"/>
    <x v="0"/>
    <x v="0"/>
    <x v="0"/>
    <x v="0"/>
    <x v="0"/>
    <n v="737"/>
    <s v="Marvell"/>
    <s v="57810S"/>
    <s v="No"/>
    <x v="0"/>
    <x v="0"/>
    <x v="0"/>
    <x v="0"/>
    <x v="0"/>
    <x v="0"/>
    <x v="0"/>
  </r>
  <r>
    <x v="1"/>
    <x v="1"/>
    <x v="1"/>
    <x v="0"/>
    <x v="1"/>
    <x v="0"/>
    <x v="1"/>
    <x v="0"/>
    <n v="935"/>
    <s v="Marvell"/>
    <s v="57810S"/>
    <s v="No"/>
    <x v="0"/>
    <x v="0"/>
    <x v="0"/>
    <x v="0"/>
    <x v="0"/>
    <x v="1"/>
    <x v="0"/>
  </r>
  <r>
    <x v="2"/>
    <x v="2"/>
    <x v="0"/>
    <x v="0"/>
    <x v="0"/>
    <x v="1"/>
    <x v="2"/>
    <x v="0"/>
    <n v="593"/>
    <s v="Marvell"/>
    <s v="57810S"/>
    <s v="No"/>
    <x v="0"/>
    <x v="0"/>
    <x v="0"/>
    <x v="1"/>
    <x v="1"/>
    <x v="0"/>
    <x v="0"/>
  </r>
  <r>
    <x v="3"/>
    <x v="3"/>
    <x v="1"/>
    <x v="0"/>
    <x v="1"/>
    <x v="0"/>
    <x v="3"/>
    <x v="0"/>
    <n v="1299"/>
    <s v="Marvell"/>
    <s v="QL41401"/>
    <s v="Yes"/>
    <x v="1"/>
    <x v="1"/>
    <x v="0"/>
    <x v="1"/>
    <x v="1"/>
    <x v="1"/>
    <x v="1"/>
  </r>
  <r>
    <x v="4"/>
    <x v="4"/>
    <x v="2"/>
    <x v="0"/>
    <x v="2"/>
    <x v="0"/>
    <x v="3"/>
    <x v="0"/>
    <n v="1149"/>
    <s v="Marvell"/>
    <s v="QL41401"/>
    <s v="Yes"/>
    <x v="1"/>
    <x v="1"/>
    <x v="0"/>
    <x v="1"/>
    <x v="1"/>
    <x v="2"/>
    <x v="1"/>
  </r>
  <r>
    <x v="5"/>
    <x v="5"/>
    <x v="2"/>
    <x v="0"/>
    <x v="2"/>
    <x v="1"/>
    <x v="4"/>
    <x v="0"/>
    <n v="770"/>
    <s v="Marvell"/>
    <s v="QL41401"/>
    <s v="Yes"/>
    <x v="1"/>
    <x v="1"/>
    <x v="0"/>
    <x v="1"/>
    <x v="1"/>
    <x v="2"/>
    <x v="1"/>
  </r>
  <r>
    <x v="6"/>
    <x v="6"/>
    <x v="2"/>
    <x v="0"/>
    <x v="2"/>
    <x v="0"/>
    <x v="4"/>
    <x v="0"/>
    <n v="770"/>
    <s v="Marvell"/>
    <s v="QL41401"/>
    <s v="Yes"/>
    <x v="1"/>
    <x v="1"/>
    <x v="0"/>
    <x v="0"/>
    <x v="0"/>
    <x v="2"/>
    <x v="1"/>
  </r>
  <r>
    <x v="7"/>
    <x v="7"/>
    <x v="1"/>
    <x v="0"/>
    <x v="1"/>
    <x v="0"/>
    <x v="4"/>
    <x v="0"/>
    <n v="780"/>
    <s v="Marvell"/>
    <s v="QL41401"/>
    <s v="Yes"/>
    <x v="1"/>
    <x v="1"/>
    <x v="0"/>
    <x v="0"/>
    <x v="0"/>
    <x v="1"/>
    <x v="1"/>
  </r>
  <r>
    <x v="8"/>
    <x v="8"/>
    <x v="0"/>
    <x v="0"/>
    <x v="0"/>
    <x v="0"/>
    <x v="5"/>
    <x v="0"/>
    <n v="692"/>
    <s v="Marvell"/>
    <s v="QL41401"/>
    <s v="Yes"/>
    <x v="1"/>
    <x v="1"/>
    <x v="0"/>
    <x v="0"/>
    <x v="0"/>
    <x v="0"/>
    <x v="1"/>
  </r>
  <r>
    <x v="9"/>
    <x v="9"/>
    <x v="1"/>
    <x v="0"/>
    <x v="1"/>
    <x v="1"/>
    <x v="6"/>
    <x v="0"/>
    <n v="780"/>
    <s v="Marvell"/>
    <s v="57810S"/>
    <s v="No"/>
    <x v="0"/>
    <x v="0"/>
    <x v="0"/>
    <x v="1"/>
    <x v="1"/>
    <x v="1"/>
    <x v="0"/>
  </r>
  <r>
    <x v="10"/>
    <x v="10"/>
    <x v="1"/>
    <x v="1"/>
    <x v="1"/>
    <x v="1"/>
    <x v="7"/>
    <x v="0"/>
    <n v="1143"/>
    <s v="Marvell"/>
    <s v="57840S"/>
    <s v="No"/>
    <x v="0"/>
    <x v="0"/>
    <x v="0"/>
    <x v="1"/>
    <x v="1"/>
    <x v="1"/>
    <x v="0"/>
  </r>
  <r>
    <x v="11"/>
    <x v="11"/>
    <x v="2"/>
    <x v="0"/>
    <x v="3"/>
    <x v="2"/>
    <x v="8"/>
    <x v="0"/>
    <n v="790"/>
    <s v="Marvell"/>
    <s v="QL45604"/>
    <s v="Yes"/>
    <x v="1"/>
    <x v="1"/>
    <x v="0"/>
    <x v="1"/>
    <x v="1"/>
    <x v="2"/>
    <x v="0"/>
  </r>
  <r>
    <x v="12"/>
    <x v="12"/>
    <x v="3"/>
    <x v="0"/>
    <x v="3"/>
    <x v="2"/>
    <x v="9"/>
    <x v="0"/>
    <n v="1559"/>
    <s v="Marvell"/>
    <s v="QL45604"/>
    <s v="Yes"/>
    <x v="1"/>
    <x v="1"/>
    <x v="0"/>
    <x v="1"/>
    <x v="1"/>
    <x v="3"/>
    <x v="0"/>
  </r>
  <r>
    <x v="13"/>
    <x v="13"/>
    <x v="0"/>
    <x v="1"/>
    <x v="0"/>
    <x v="0"/>
    <x v="10"/>
    <x v="1"/>
    <n v="1039"/>
    <s v="Marvell"/>
    <s v="QL41401"/>
    <s v="Yes"/>
    <x v="1"/>
    <x v="1"/>
    <x v="0"/>
    <x v="0"/>
    <x v="0"/>
    <x v="0"/>
    <x v="0"/>
  </r>
  <r>
    <x v="14"/>
    <x v="14"/>
    <x v="0"/>
    <x v="0"/>
    <x v="0"/>
    <x v="0"/>
    <x v="10"/>
    <x v="1"/>
    <n v="696"/>
    <s v="Marvell"/>
    <s v="QL41401"/>
    <s v="Yes"/>
    <x v="1"/>
    <x v="1"/>
    <x v="0"/>
    <x v="0"/>
    <x v="0"/>
    <x v="0"/>
    <x v="0"/>
  </r>
  <r>
    <x v="15"/>
    <x v="15"/>
    <x v="1"/>
    <x v="0"/>
    <x v="1"/>
    <x v="0"/>
    <x v="10"/>
    <x v="1"/>
    <n v="775"/>
    <s v="Marvell"/>
    <s v="QL41401"/>
    <s v="Yes"/>
    <x v="1"/>
    <x v="1"/>
    <x v="0"/>
    <x v="0"/>
    <x v="0"/>
    <x v="1"/>
    <x v="0"/>
  </r>
  <r>
    <x v="16"/>
    <x v="16"/>
    <x v="0"/>
    <x v="0"/>
    <x v="0"/>
    <x v="3"/>
    <x v="10"/>
    <x v="1"/>
    <n v="696"/>
    <s v="Marvell"/>
    <s v="QL41401"/>
    <s v="Yes"/>
    <x v="1"/>
    <x v="1"/>
    <x v="0"/>
    <x v="0"/>
    <x v="0"/>
    <x v="0"/>
    <x v="0"/>
  </r>
  <r>
    <x v="17"/>
    <x v="17"/>
    <x v="1"/>
    <x v="0"/>
    <x v="1"/>
    <x v="3"/>
    <x v="10"/>
    <x v="1"/>
    <n v="702"/>
    <s v="Marvell"/>
    <s v="QL41401"/>
    <s v="Yes"/>
    <x v="1"/>
    <x v="1"/>
    <x v="0"/>
    <x v="0"/>
    <x v="0"/>
    <x v="1"/>
    <x v="0"/>
  </r>
  <r>
    <x v="18"/>
    <x v="18"/>
    <x v="2"/>
    <x v="0"/>
    <x v="2"/>
    <x v="0"/>
    <x v="10"/>
    <x v="1"/>
    <n v="868"/>
    <s v="Marvell"/>
    <s v="QL41401"/>
    <s v="Yes"/>
    <x v="1"/>
    <x v="1"/>
    <x v="0"/>
    <x v="0"/>
    <x v="0"/>
    <x v="2"/>
    <x v="0"/>
  </r>
  <r>
    <x v="19"/>
    <x v="19"/>
    <x v="2"/>
    <x v="0"/>
    <x v="2"/>
    <x v="3"/>
    <x v="10"/>
    <x v="1"/>
    <n v="868"/>
    <s v="Marvell"/>
    <s v="QL41401"/>
    <s v="Yes"/>
    <x v="1"/>
    <x v="1"/>
    <x v="0"/>
    <x v="0"/>
    <x v="0"/>
    <x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CCEC86-FC05-43C0-A9B6-A93D53C381FB}" name="PivotTable2" cacheId="58" applyNumberFormats="0" applyBorderFormats="0" applyFontFormats="0" applyPatternFormats="0" applyAlignmentFormats="0" applyWidthHeightFormats="1" dataCaption="Values" updatedVersion="6" minRefreshableVersion="3" showDrill="0" rowGrandTotals="0" colGrandTotals="0" itemPrintTitles="1" createdVersion="6" indent="0" compact="0" compactData="0" gridDropZones="1" multipleFieldFilters="0">
  <location ref="A14:P35" firstHeaderRow="2" firstDataRow="2" firstDataCol="15"/>
  <pivotFields count="19">
    <pivotField axis="axisRow" compact="0" outline="0" showAll="0" defaultSubtotal="0">
      <items count="22">
        <item x="3"/>
        <item x="4"/>
        <item x="5"/>
        <item x="6"/>
        <item x="1"/>
        <item x="7"/>
        <item x="0"/>
        <item x="8"/>
        <item m="1" x="20"/>
        <item x="2"/>
        <item m="1" x="21"/>
        <item x="11"/>
        <item x="12"/>
        <item x="14"/>
        <item x="15"/>
        <item x="16"/>
        <item x="17"/>
        <item x="13"/>
        <item x="18"/>
        <item x="19"/>
        <item x="9"/>
        <item x="10"/>
      </items>
    </pivotField>
    <pivotField axis="axisRow" compact="0" outline="0" showAll="0" defaultSubtotal="0">
      <items count="20">
        <item x="0"/>
        <item x="1"/>
        <item x="2"/>
        <item x="9"/>
        <item x="10"/>
        <item x="6"/>
        <item x="5"/>
        <item x="7"/>
        <item x="11"/>
        <item x="12"/>
        <item x="15"/>
        <item x="8"/>
        <item x="16"/>
        <item x="13"/>
        <item x="17"/>
        <item x="19"/>
        <item x="14"/>
        <item x="18"/>
        <item x="4"/>
        <item x="3"/>
      </items>
    </pivotField>
    <pivotField axis="axisRow" compact="0" outline="0" showAll="0" defaultSubtotal="0">
      <items count="4">
        <item x="1"/>
        <item x="2"/>
        <item x="0"/>
        <item x="3"/>
      </items>
    </pivotField>
    <pivotField axis="axisRow" compact="0" outline="0" showAll="0" defaultSubtotal="0">
      <items count="2">
        <item x="0"/>
        <item x="1"/>
      </items>
    </pivotField>
    <pivotField axis="axisRow" compact="0" outline="0" showAll="0" defaultSubtotal="0">
      <items count="4">
        <item x="1"/>
        <item x="3"/>
        <item x="0"/>
        <item x="2"/>
      </items>
    </pivotField>
    <pivotField axis="axisRow" compact="0" outline="0" showAll="0" defaultSubtotal="0">
      <items count="4">
        <item x="1"/>
        <item x="0"/>
        <item x="2"/>
        <item x="3"/>
      </items>
    </pivotField>
    <pivotField axis="axisRow" compact="0" outline="0" showAll="0" defaultSubtotal="0">
      <items count="11">
        <item x="8"/>
        <item x="9"/>
        <item x="10"/>
        <item x="1"/>
        <item x="0"/>
        <item x="5"/>
        <item x="6"/>
        <item x="3"/>
        <item x="2"/>
        <item x="7"/>
        <item x="4"/>
      </items>
    </pivotField>
    <pivotField axis="axisRow" compact="0" outline="0" showAll="0" defaultSubtotal="0">
      <items count="2">
        <item x="0"/>
        <item x="1"/>
      </items>
    </pivotField>
    <pivotField dataField="1" compact="0" numFmtId="6" outline="0" showAll="0"/>
    <pivotField compact="0" outline="0" showAll="0"/>
    <pivotField compact="0" outline="0" showAll="0"/>
    <pivotField compact="0" outline="0" showAll="0"/>
    <pivotField axis="axisRow" compact="0" outline="0" showAll="0" defaultSubtotal="0">
      <items count="2">
        <item x="0"/>
        <item x="1"/>
      </items>
    </pivotField>
    <pivotField axis="axisRow" compact="0" outline="0" showAll="0" defaultSubtotal="0">
      <items count="2">
        <item x="0"/>
        <item x="1"/>
      </items>
    </pivotField>
    <pivotField axis="axisRow" compact="0" outline="0" showAll="0" defaultSubtotal="0">
      <items count="1">
        <item x="0"/>
      </items>
    </pivotField>
    <pivotField axis="axisRow" compact="0" outline="0" showAll="0" defaultSubtotal="0">
      <items count="2">
        <item x="0"/>
        <item x="1"/>
      </items>
    </pivotField>
    <pivotField axis="axisRow" compact="0" outline="0" showAll="0" defaultSubtotal="0">
      <items count="2">
        <item x="0"/>
        <item x="1"/>
      </items>
    </pivotField>
    <pivotField axis="axisRow" compact="0" outline="0" showAll="0" defaultSubtotal="0">
      <items count="4">
        <item x="1"/>
        <item x="2"/>
        <item x="3"/>
        <item x="0"/>
      </items>
    </pivotField>
    <pivotField axis="axisRow" compact="0" outline="0" showAll="0" defaultSubtotal="0">
      <items count="2">
        <item x="1"/>
        <item x="0"/>
      </items>
    </pivotField>
  </pivotFields>
  <rowFields count="15">
    <field x="0"/>
    <field x="1"/>
    <field x="2"/>
    <field x="3"/>
    <field x="4"/>
    <field x="5"/>
    <field x="6"/>
    <field x="7"/>
    <field x="12"/>
    <field x="13"/>
    <field x="14"/>
    <field x="15"/>
    <field x="17"/>
    <field x="18"/>
    <field x="16"/>
  </rowFields>
  <rowItems count="20">
    <i>
      <x/>
      <x v="19"/>
      <x/>
      <x/>
      <x/>
      <x v="1"/>
      <x v="7"/>
      <x/>
      <x v="1"/>
      <x v="1"/>
      <x/>
      <x v="1"/>
      <x/>
      <x/>
      <x v="1"/>
    </i>
    <i>
      <x v="1"/>
      <x v="18"/>
      <x v="1"/>
      <x/>
      <x v="3"/>
      <x v="1"/>
      <x v="7"/>
      <x/>
      <x v="1"/>
      <x v="1"/>
      <x/>
      <x v="1"/>
      <x v="1"/>
      <x/>
      <x v="1"/>
    </i>
    <i>
      <x v="2"/>
      <x v="6"/>
      <x v="1"/>
      <x/>
      <x v="3"/>
      <x/>
      <x v="10"/>
      <x/>
      <x v="1"/>
      <x v="1"/>
      <x/>
      <x v="1"/>
      <x v="1"/>
      <x/>
      <x v="1"/>
    </i>
    <i>
      <x v="3"/>
      <x v="5"/>
      <x v="1"/>
      <x/>
      <x v="3"/>
      <x v="1"/>
      <x v="10"/>
      <x/>
      <x v="1"/>
      <x v="1"/>
      <x/>
      <x/>
      <x v="1"/>
      <x/>
      <x/>
    </i>
    <i>
      <x v="4"/>
      <x v="1"/>
      <x/>
      <x/>
      <x/>
      <x v="1"/>
      <x v="3"/>
      <x/>
      <x/>
      <x/>
      <x/>
      <x/>
      <x/>
      <x v="1"/>
      <x/>
    </i>
    <i>
      <x v="5"/>
      <x v="7"/>
      <x/>
      <x/>
      <x/>
      <x v="1"/>
      <x v="10"/>
      <x/>
      <x v="1"/>
      <x v="1"/>
      <x/>
      <x/>
      <x/>
      <x/>
      <x/>
    </i>
    <i>
      <x v="6"/>
      <x/>
      <x v="2"/>
      <x/>
      <x v="2"/>
      <x v="1"/>
      <x v="4"/>
      <x/>
      <x/>
      <x/>
      <x/>
      <x/>
      <x v="3"/>
      <x v="1"/>
      <x/>
    </i>
    <i>
      <x v="7"/>
      <x v="11"/>
      <x v="2"/>
      <x/>
      <x v="2"/>
      <x v="1"/>
      <x v="5"/>
      <x/>
      <x v="1"/>
      <x v="1"/>
      <x/>
      <x/>
      <x v="3"/>
      <x/>
      <x/>
    </i>
    <i>
      <x v="9"/>
      <x v="2"/>
      <x v="2"/>
      <x/>
      <x v="2"/>
      <x/>
      <x v="8"/>
      <x/>
      <x/>
      <x/>
      <x/>
      <x v="1"/>
      <x v="3"/>
      <x v="1"/>
      <x v="1"/>
    </i>
    <i>
      <x v="11"/>
      <x v="8"/>
      <x v="1"/>
      <x/>
      <x v="1"/>
      <x v="2"/>
      <x/>
      <x/>
      <x v="1"/>
      <x v="1"/>
      <x/>
      <x v="1"/>
      <x v="1"/>
      <x v="1"/>
      <x v="1"/>
    </i>
    <i>
      <x v="12"/>
      <x v="9"/>
      <x v="3"/>
      <x/>
      <x v="1"/>
      <x v="2"/>
      <x v="1"/>
      <x/>
      <x v="1"/>
      <x v="1"/>
      <x/>
      <x v="1"/>
      <x v="2"/>
      <x v="1"/>
      <x v="1"/>
    </i>
    <i>
      <x v="13"/>
      <x v="16"/>
      <x v="2"/>
      <x/>
      <x v="2"/>
      <x v="1"/>
      <x v="2"/>
      <x v="1"/>
      <x v="1"/>
      <x v="1"/>
      <x/>
      <x/>
      <x v="3"/>
      <x v="1"/>
      <x/>
    </i>
    <i>
      <x v="14"/>
      <x v="10"/>
      <x/>
      <x/>
      <x/>
      <x v="1"/>
      <x v="2"/>
      <x v="1"/>
      <x v="1"/>
      <x v="1"/>
      <x/>
      <x/>
      <x/>
      <x v="1"/>
      <x/>
    </i>
    <i>
      <x v="15"/>
      <x v="12"/>
      <x v="2"/>
      <x/>
      <x v="2"/>
      <x v="3"/>
      <x v="2"/>
      <x v="1"/>
      <x v="1"/>
      <x v="1"/>
      <x/>
      <x/>
      <x v="3"/>
      <x v="1"/>
      <x/>
    </i>
    <i>
      <x v="16"/>
      <x v="14"/>
      <x/>
      <x/>
      <x/>
      <x v="3"/>
      <x v="2"/>
      <x v="1"/>
      <x v="1"/>
      <x v="1"/>
      <x/>
      <x/>
      <x/>
      <x v="1"/>
      <x/>
    </i>
    <i>
      <x v="17"/>
      <x v="13"/>
      <x v="2"/>
      <x v="1"/>
      <x v="2"/>
      <x v="1"/>
      <x v="2"/>
      <x v="1"/>
      <x v="1"/>
      <x v="1"/>
      <x/>
      <x/>
      <x v="3"/>
      <x v="1"/>
      <x/>
    </i>
    <i>
      <x v="18"/>
      <x v="17"/>
      <x v="1"/>
      <x/>
      <x v="3"/>
      <x v="1"/>
      <x v="2"/>
      <x v="1"/>
      <x v="1"/>
      <x v="1"/>
      <x/>
      <x/>
      <x v="1"/>
      <x v="1"/>
      <x/>
    </i>
    <i>
      <x v="19"/>
      <x v="15"/>
      <x v="1"/>
      <x/>
      <x v="3"/>
      <x v="3"/>
      <x v="2"/>
      <x v="1"/>
      <x v="1"/>
      <x v="1"/>
      <x/>
      <x/>
      <x v="1"/>
      <x v="1"/>
      <x/>
    </i>
    <i>
      <x v="20"/>
      <x v="3"/>
      <x/>
      <x/>
      <x/>
      <x/>
      <x v="6"/>
      <x/>
      <x/>
      <x/>
      <x/>
      <x v="1"/>
      <x/>
      <x v="1"/>
      <x v="1"/>
    </i>
    <i>
      <x v="21"/>
      <x v="4"/>
      <x/>
      <x v="1"/>
      <x/>
      <x/>
      <x v="9"/>
      <x/>
      <x/>
      <x/>
      <x/>
      <x v="1"/>
      <x/>
      <x v="1"/>
      <x v="1"/>
    </i>
  </rowItems>
  <colItems count="1">
    <i/>
  </colItems>
  <dataFields count="1">
    <dataField name="Sum of HPE List Price" fld="8" baseField="0" baseItem="0" numFmtId="166"/>
  </dataFields>
  <formats count="16">
    <format dxfId="15">
      <pivotArea outline="0" collapsedLevelsAreSubtotals="1" fieldPosition="0"/>
    </format>
    <format dxfId="14">
      <pivotArea dataOnly="0" labelOnly="1" outline="0" fieldPosition="0">
        <references count="2">
          <reference field="0" count="1" selected="0">
            <x v="1"/>
          </reference>
          <reference field="1" count="1">
            <x v="18"/>
          </reference>
        </references>
      </pivotArea>
    </format>
    <format dxfId="13">
      <pivotArea field="0" type="button" dataOnly="0" labelOnly="1" outline="0" axis="axisRow" fieldPosition="0"/>
    </format>
    <format dxfId="12">
      <pivotArea field="1" type="button" dataOnly="0" labelOnly="1" outline="0" axis="axisRow" fieldPosition="1"/>
    </format>
    <format dxfId="11">
      <pivotArea field="2" type="button" dataOnly="0" labelOnly="1" outline="0" axis="axisRow" fieldPosition="2"/>
    </format>
    <format dxfId="10">
      <pivotArea field="3" type="button" dataOnly="0" labelOnly="1" outline="0" axis="axisRow" fieldPosition="3"/>
    </format>
    <format dxfId="9">
      <pivotArea field="4" type="button" dataOnly="0" labelOnly="1" outline="0" axis="axisRow" fieldPosition="4"/>
    </format>
    <format dxfId="8">
      <pivotArea field="5" type="button" dataOnly="0" labelOnly="1" outline="0" axis="axisRow" fieldPosition="5"/>
    </format>
    <format dxfId="7">
      <pivotArea field="7" type="button" dataOnly="0" labelOnly="1" outline="0" axis="axisRow" fieldPosition="7"/>
    </format>
    <format dxfId="6">
      <pivotArea field="12" type="button" dataOnly="0" labelOnly="1" outline="0" axis="axisRow" fieldPosition="8"/>
    </format>
    <format dxfId="5">
      <pivotArea field="13" type="button" dataOnly="0" labelOnly="1" outline="0" axis="axisRow" fieldPosition="9"/>
    </format>
    <format dxfId="4">
      <pivotArea field="14" type="button" dataOnly="0" labelOnly="1" outline="0" axis="axisRow" fieldPosition="10"/>
    </format>
    <format dxfId="3">
      <pivotArea field="15" type="button" dataOnly="0" labelOnly="1" outline="0" axis="axisRow" fieldPosition="11"/>
    </format>
    <format dxfId="2">
      <pivotArea field="16" type="button" dataOnly="0" labelOnly="1" outline="0" axis="axisRow" fieldPosition="14"/>
    </format>
    <format dxfId="1">
      <pivotArea field="17" type="button" dataOnly="0" labelOnly="1" outline="0" axis="axisRow" fieldPosition="12"/>
    </format>
    <format dxfId="0">
      <pivotArea field="18" type="button" dataOnly="0" labelOnly="1" outline="0" axis="axisRow" fieldPosition="13"/>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ndwidth" xr10:uid="{37B2CA27-86D6-4833-B13A-819993B97B6D}" sourceName="Bandwidth">
  <pivotTables>
    <pivotTable tabId="9" name="PivotTable2"/>
  </pivotTables>
  <data>
    <tabular pivotCacheId="1217979855">
      <items count="4">
        <i x="1" s="1"/>
        <i x="2" s="1"/>
        <i x="0"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PAR" xr10:uid="{46F0DFA7-439B-4A58-B3EA-124326CF6AF4}" sourceName="NPAR">
  <pivotTables>
    <pivotTable tabId="9" name="PivotTable2"/>
  </pivotTables>
  <data>
    <tabular pivotCacheId="1217979855">
      <items count="2">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__Ports" xr10:uid="{FB8DFDFD-BAC8-4338-8FCD-7DD4319AF1EC}" sourceName="# Ports">
  <pivotTables>
    <pivotTable tabId="9" name="PivotTable2"/>
  </pivotTables>
  <data>
    <tabular pivotCacheId="1217979855">
      <items count="2">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nection" xr10:uid="{F86FB5B6-1EE1-49C2-A30C-1F13C0D2CA11}" sourceName="Connection">
  <pivotTables>
    <pivotTable tabId="9" name="PivotTable2"/>
  </pivotTables>
  <data>
    <tabular pivotCacheId="1217979855">
      <items count="4">
        <i x="1" s="1"/>
        <i x="3" s="1"/>
        <i x="0"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orm_Factor" xr10:uid="{4BD11A0A-F03F-4646-8E6B-5CA4FC39947C}" sourceName="Form Factor">
  <pivotTables>
    <pivotTable tabId="9" name="PivotTable2"/>
  </pivotTables>
  <data>
    <tabular pivotCacheId="1217979855">
      <items count="4">
        <i x="1" s="1"/>
        <i x="3" s="1"/>
        <i x="0"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er_Generation" xr10:uid="{01DAF603-9501-4513-A7A4-9372F7605AE0}" sourceName="Server Generation">
  <pivotTables>
    <pivotTable tabId="9" name="PivotTable2"/>
  </pivotTables>
  <data>
    <tabular pivotCacheId="1217979855">
      <items count="2">
        <i x="0" s="1"/>
        <i x="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oCE___iWARP" xr10:uid="{D34750AF-E325-4510-921A-9B8D50E5E2A3}" sourceName="RoCE &amp; iWARP">
  <pivotTables>
    <pivotTable tabId="9" name="PivotTable2"/>
  </pivotTables>
  <data>
    <tabular pivotCacheId="1217979855">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VMe_RoCE" xr10:uid="{2DEBFA12-1440-4484-AB7A-1B49D1F88E38}" sourceName="NVMe/RoCE">
  <pivotTables>
    <pivotTable tabId="9" name="PivotTable2"/>
  </pivotTables>
  <data>
    <tabular pivotCacheId="1217979855">
      <items count="2">
        <i x="0" s="1"/>
        <i x="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CSI_Offload" xr10:uid="{5428FFFA-F5BF-446C-9904-59F62B0BB2DE}" sourceName="iSCSI Offload">
  <pivotTables>
    <pivotTable tabId="9" name="PivotTable2"/>
  </pivotTables>
  <data>
    <tabular pivotCacheId="1217979855">
      <items count="2">
        <i x="0" s="1"/>
        <i x="1"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CoE" xr10:uid="{E71D64CA-9C78-4C56-A62D-C2501BAD43E7}" sourceName="FCoE">
  <pivotTables>
    <pivotTable tabId="9" name="PivotTable2"/>
  </pivotTables>
  <data>
    <tabular pivotCacheId="1217979855">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andwidth" xr10:uid="{B02961CD-EFAF-4065-AA45-EE1803DED5CF}" cache="Slicer_Bandwidth" caption="Bandwidth" style="SlicerStyleLight2" rowHeight="241300"/>
  <slicer name="# Ports" xr10:uid="{922CB03F-6169-483B-80A4-C798A1077AF5}" cache="Slicer___Ports" caption="# Ports" style="SlicerStyleLight3" rowHeight="241300"/>
  <slicer name="Connection" xr10:uid="{F1A1E8A9-8765-4A91-BBC4-4CB5B3FB0245}" cache="Slicer_Connection" caption="Connection" style="SlicerStyleLight5" rowHeight="241300"/>
  <slicer name="Form Factor" xr10:uid="{577589E9-D7BA-4344-BE5B-95DA7682A1A3}" cache="Slicer_Form_Factor" caption="Form Factor" style="SlicerStyleLight4" rowHeight="241300"/>
  <slicer name="Server Generation" xr10:uid="{83007DA8-3BB8-486E-9A5A-189F179B45B0}" cache="Slicer_Server_Generation" caption="Server Generation" rowHeight="241300"/>
  <slicer name="RoCE &amp; iWARP" xr10:uid="{17F6BB4E-B074-4589-8033-8A9668150B89}" cache="Slicer_RoCE___iWARP" caption="RoCE &amp; iWARP" style="SlicerStyleLight6" rowHeight="241300"/>
  <slicer name="NVMe/RoCE" xr10:uid="{49AD0E28-0791-466A-9235-D8BAACED9D1F}" cache="Slicer_NVMe_RoCE" caption="NVMe/RoCE" style="SlicerStyleOther1" rowHeight="241300"/>
  <slicer name="iSCSI Offload" xr10:uid="{113C15A7-802A-4767-A777-08724AC24963}" cache="Slicer_iSCSI_Offload" caption="iSCSI Offload" style="SlicerStyleOther2" rowHeight="241300"/>
  <slicer name="FCoE" xr10:uid="{AB420247-EDEC-47FF-AFC9-72707B9254B5}" cache="Slicer_FCoE" caption="FCoE" style="SlicerStyleLight2" rowHeight="241300"/>
  <slicer name="NPAR" xr10:uid="{AA8492B2-9068-490F-AC29-8E5654475336}" cache="Slicer_NPAR" caption="NPAR" style="SlicerStyleLight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pesolutions@marvell.com" TargetMode="External"/><Relationship Id="rId1" Type="http://schemas.openxmlformats.org/officeDocument/2006/relationships/hyperlink" Target="http://www.marvell.com/hpe"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hpesolutions@marvell.com" TargetMode="External"/><Relationship Id="rId1" Type="http://schemas.openxmlformats.org/officeDocument/2006/relationships/hyperlink" Target="http://www.marvell.com/hpe"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marvell.com/content/dam/marvell/en/public-collateral/hpe/hpe-marvell-adapter-transceiver-and-cable-matrix.pdf" TargetMode="External"/><Relationship Id="rId2" Type="http://schemas.openxmlformats.org/officeDocument/2006/relationships/hyperlink" Target="mailto:hpesolutions@marvell.com" TargetMode="External"/><Relationship Id="rId1" Type="http://schemas.openxmlformats.org/officeDocument/2006/relationships/hyperlink" Target="http://www.marvell.com/hpe" TargetMode="Externa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26642-1E1B-4F1F-A65A-0C0A01B6D7A2}">
  <dimension ref="A4:V57"/>
  <sheetViews>
    <sheetView workbookViewId="0">
      <pane xSplit="1" ySplit="4" topLeftCell="B5" activePane="bottomRight" state="frozen"/>
      <selection pane="topRight" activeCell="B1" sqref="B1"/>
      <selection pane="bottomLeft" activeCell="A5" sqref="A5"/>
      <selection pane="bottomRight" activeCell="I7" sqref="I7"/>
    </sheetView>
  </sheetViews>
  <sheetFormatPr defaultRowHeight="15"/>
  <cols>
    <col min="1" max="1" width="75.42578125" bestFit="1" customWidth="1"/>
    <col min="2" max="2" width="17.5703125" customWidth="1"/>
    <col min="3" max="3" width="13.140625" customWidth="1"/>
    <col min="5" max="5" width="19.85546875" customWidth="1"/>
    <col min="6" max="6" width="16.85546875" customWidth="1"/>
    <col min="7" max="7" width="16.85546875" style="218" customWidth="1"/>
    <col min="8" max="8" width="19" customWidth="1"/>
    <col min="10" max="10" width="25.7109375" customWidth="1"/>
    <col min="11" max="11" width="17.42578125" customWidth="1"/>
    <col min="14" max="15" width="11.5703125" customWidth="1"/>
  </cols>
  <sheetData>
    <row r="4" spans="1:22" ht="45">
      <c r="A4" s="158" t="s">
        <v>123</v>
      </c>
      <c r="B4" s="158" t="s">
        <v>0</v>
      </c>
      <c r="C4" s="158" t="s">
        <v>275</v>
      </c>
      <c r="D4" s="158" t="s">
        <v>276</v>
      </c>
      <c r="E4" s="158" t="s">
        <v>279</v>
      </c>
      <c r="F4" s="158" t="s">
        <v>277</v>
      </c>
      <c r="G4" s="219" t="s">
        <v>392</v>
      </c>
      <c r="H4" s="158" t="s">
        <v>327</v>
      </c>
      <c r="I4" s="159" t="s">
        <v>1</v>
      </c>
      <c r="J4" s="158" t="s">
        <v>2</v>
      </c>
      <c r="K4" s="158" t="s">
        <v>106</v>
      </c>
      <c r="L4" s="158" t="s">
        <v>328</v>
      </c>
      <c r="M4" s="158" t="s">
        <v>329</v>
      </c>
      <c r="N4" s="158" t="s">
        <v>330</v>
      </c>
      <c r="O4" s="158" t="s">
        <v>331</v>
      </c>
      <c r="P4" s="158" t="s">
        <v>332</v>
      </c>
      <c r="Q4" s="158" t="s">
        <v>333</v>
      </c>
      <c r="R4" s="158" t="s">
        <v>335</v>
      </c>
      <c r="S4" s="158" t="s">
        <v>336</v>
      </c>
      <c r="T4" s="158" t="s">
        <v>334</v>
      </c>
      <c r="U4" s="158" t="s">
        <v>347</v>
      </c>
      <c r="V4" s="158" t="s">
        <v>346</v>
      </c>
    </row>
    <row r="5" spans="1:22">
      <c r="A5" s="19" t="s">
        <v>169</v>
      </c>
      <c r="B5" s="19" t="s">
        <v>128</v>
      </c>
      <c r="C5" s="19" t="s">
        <v>278</v>
      </c>
      <c r="D5" s="19">
        <v>2</v>
      </c>
      <c r="E5" s="19" t="s">
        <v>280</v>
      </c>
      <c r="F5" s="19" t="s">
        <v>288</v>
      </c>
      <c r="G5" s="220" t="s">
        <v>376</v>
      </c>
      <c r="H5" s="19" t="s">
        <v>308</v>
      </c>
      <c r="I5" s="2">
        <v>737</v>
      </c>
      <c r="J5" s="19" t="s">
        <v>96</v>
      </c>
      <c r="K5" s="19" t="s">
        <v>111</v>
      </c>
      <c r="L5" s="19" t="s">
        <v>337</v>
      </c>
      <c r="M5" s="19" t="s">
        <v>337</v>
      </c>
      <c r="N5" s="19" t="s">
        <v>337</v>
      </c>
      <c r="O5" s="19" t="s">
        <v>338</v>
      </c>
      <c r="P5" s="19" t="s">
        <v>337</v>
      </c>
      <c r="Q5" s="19" t="s">
        <v>337</v>
      </c>
      <c r="R5" s="209" t="s">
        <v>337</v>
      </c>
      <c r="S5" s="19" t="s">
        <v>338</v>
      </c>
      <c r="T5" s="19" t="s">
        <v>337</v>
      </c>
      <c r="U5" s="19" t="s">
        <v>337</v>
      </c>
      <c r="V5" s="19" t="s">
        <v>337</v>
      </c>
    </row>
    <row r="6" spans="1:22">
      <c r="A6" s="19" t="s">
        <v>187</v>
      </c>
      <c r="B6" s="19" t="s">
        <v>188</v>
      </c>
      <c r="C6" s="19" t="s">
        <v>343</v>
      </c>
      <c r="D6" s="19">
        <v>2</v>
      </c>
      <c r="E6" s="19" t="s">
        <v>342</v>
      </c>
      <c r="F6" s="19" t="s">
        <v>288</v>
      </c>
      <c r="G6" s="220" t="s">
        <v>373</v>
      </c>
      <c r="H6" s="19" t="s">
        <v>308</v>
      </c>
      <c r="I6" s="2">
        <v>935</v>
      </c>
      <c r="J6" s="19" t="s">
        <v>96</v>
      </c>
      <c r="K6" s="19" t="s">
        <v>111</v>
      </c>
      <c r="L6" s="19" t="s">
        <v>337</v>
      </c>
      <c r="M6" s="19" t="s">
        <v>337</v>
      </c>
      <c r="N6" s="19" t="s">
        <v>337</v>
      </c>
      <c r="O6" s="19" t="s">
        <v>338</v>
      </c>
      <c r="P6" s="19" t="s">
        <v>337</v>
      </c>
      <c r="Q6" s="19" t="s">
        <v>337</v>
      </c>
      <c r="R6" s="209" t="s">
        <v>341</v>
      </c>
      <c r="S6" s="19" t="s">
        <v>338</v>
      </c>
      <c r="T6" s="19" t="s">
        <v>337</v>
      </c>
      <c r="U6" s="19" t="s">
        <v>337</v>
      </c>
      <c r="V6" s="19" t="s">
        <v>337</v>
      </c>
    </row>
    <row r="7" spans="1:22">
      <c r="A7" s="19" t="s">
        <v>178</v>
      </c>
      <c r="B7" s="19" t="s">
        <v>129</v>
      </c>
      <c r="C7" s="19" t="s">
        <v>278</v>
      </c>
      <c r="D7" s="19">
        <v>2</v>
      </c>
      <c r="E7" s="19" t="s">
        <v>280</v>
      </c>
      <c r="F7" s="19" t="s">
        <v>345</v>
      </c>
      <c r="G7" s="220" t="s">
        <v>382</v>
      </c>
      <c r="H7" s="19" t="s">
        <v>308</v>
      </c>
      <c r="I7" s="2">
        <v>593</v>
      </c>
      <c r="J7" s="19" t="s">
        <v>96</v>
      </c>
      <c r="K7" s="19" t="s">
        <v>111</v>
      </c>
      <c r="L7" s="19" t="s">
        <v>337</v>
      </c>
      <c r="M7" s="19" t="s">
        <v>337</v>
      </c>
      <c r="N7" s="19" t="s">
        <v>337</v>
      </c>
      <c r="O7" s="19" t="s">
        <v>338</v>
      </c>
      <c r="P7" s="19" t="s">
        <v>338</v>
      </c>
      <c r="Q7" s="19" t="s">
        <v>338</v>
      </c>
      <c r="R7" s="209" t="s">
        <v>337</v>
      </c>
      <c r="S7" s="19" t="s">
        <v>338</v>
      </c>
      <c r="T7" s="19" t="s">
        <v>337</v>
      </c>
      <c r="U7" s="19" t="s">
        <v>337</v>
      </c>
      <c r="V7" s="19" t="s">
        <v>337</v>
      </c>
    </row>
    <row r="8" spans="1:22">
      <c r="A8" s="19" t="s">
        <v>159</v>
      </c>
      <c r="B8" s="19" t="s">
        <v>87</v>
      </c>
      <c r="C8" s="19" t="s">
        <v>343</v>
      </c>
      <c r="D8" s="19">
        <v>2</v>
      </c>
      <c r="E8" s="19" t="s">
        <v>342</v>
      </c>
      <c r="F8" s="19" t="s">
        <v>288</v>
      </c>
      <c r="G8" s="220" t="s">
        <v>384</v>
      </c>
      <c r="H8" s="19" t="s">
        <v>308</v>
      </c>
      <c r="I8" s="2">
        <v>1299</v>
      </c>
      <c r="J8" s="19" t="s">
        <v>96</v>
      </c>
      <c r="K8" s="19" t="s">
        <v>134</v>
      </c>
      <c r="L8" s="19" t="s">
        <v>338</v>
      </c>
      <c r="M8" s="19" t="s">
        <v>338</v>
      </c>
      <c r="N8" s="19" t="s">
        <v>338</v>
      </c>
      <c r="O8" s="19" t="s">
        <v>338</v>
      </c>
      <c r="P8" s="19" t="s">
        <v>338</v>
      </c>
      <c r="Q8" s="19" t="s">
        <v>338</v>
      </c>
      <c r="R8" s="209" t="s">
        <v>341</v>
      </c>
      <c r="S8" s="19" t="s">
        <v>337</v>
      </c>
      <c r="T8" s="19" t="s">
        <v>337</v>
      </c>
      <c r="U8" s="19" t="s">
        <v>337</v>
      </c>
      <c r="V8" s="19" t="s">
        <v>337</v>
      </c>
    </row>
    <row r="9" spans="1:22">
      <c r="A9" s="19" t="s">
        <v>324</v>
      </c>
      <c r="B9" s="19" t="s">
        <v>86</v>
      </c>
      <c r="C9" s="19" t="s">
        <v>340</v>
      </c>
      <c r="D9" s="19">
        <v>2</v>
      </c>
      <c r="E9" s="19" t="s">
        <v>282</v>
      </c>
      <c r="F9" s="19" t="s">
        <v>288</v>
      </c>
      <c r="G9" s="220" t="s">
        <v>384</v>
      </c>
      <c r="H9" s="19" t="s">
        <v>308</v>
      </c>
      <c r="I9" s="2">
        <v>1149</v>
      </c>
      <c r="J9" s="19" t="s">
        <v>96</v>
      </c>
      <c r="K9" s="19" t="s">
        <v>134</v>
      </c>
      <c r="L9" s="19" t="s">
        <v>338</v>
      </c>
      <c r="M9" s="19" t="s">
        <v>338</v>
      </c>
      <c r="N9" s="19" t="s">
        <v>338</v>
      </c>
      <c r="O9" s="19" t="s">
        <v>338</v>
      </c>
      <c r="P9" s="19" t="s">
        <v>338</v>
      </c>
      <c r="Q9" s="19" t="s">
        <v>338</v>
      </c>
      <c r="R9" s="209" t="s">
        <v>339</v>
      </c>
      <c r="S9" s="19" t="s">
        <v>337</v>
      </c>
      <c r="T9" s="19" t="s">
        <v>337</v>
      </c>
      <c r="U9" s="19" t="s">
        <v>337</v>
      </c>
      <c r="V9" s="19" t="s">
        <v>337</v>
      </c>
    </row>
    <row r="10" spans="1:22">
      <c r="A10" s="19" t="s">
        <v>222</v>
      </c>
      <c r="B10" s="19" t="s">
        <v>91</v>
      </c>
      <c r="C10" s="19" t="s">
        <v>340</v>
      </c>
      <c r="D10" s="19">
        <v>2</v>
      </c>
      <c r="E10" s="19" t="s">
        <v>282</v>
      </c>
      <c r="F10" s="19" t="s">
        <v>345</v>
      </c>
      <c r="G10" s="220" t="s">
        <v>374</v>
      </c>
      <c r="H10" s="19" t="s">
        <v>308</v>
      </c>
      <c r="I10" s="2">
        <v>770</v>
      </c>
      <c r="J10" s="19" t="s">
        <v>96</v>
      </c>
      <c r="K10" s="19" t="s">
        <v>134</v>
      </c>
      <c r="L10" s="19" t="s">
        <v>338</v>
      </c>
      <c r="M10" s="19" t="s">
        <v>338</v>
      </c>
      <c r="N10" s="19" t="s">
        <v>338</v>
      </c>
      <c r="O10" s="19" t="s">
        <v>338</v>
      </c>
      <c r="P10" s="19" t="s">
        <v>338</v>
      </c>
      <c r="Q10" s="19" t="s">
        <v>338</v>
      </c>
      <c r="R10" s="209" t="s">
        <v>339</v>
      </c>
      <c r="S10" s="19" t="s">
        <v>337</v>
      </c>
      <c r="T10" s="19" t="s">
        <v>337</v>
      </c>
      <c r="U10" s="19" t="s">
        <v>337</v>
      </c>
      <c r="V10" s="19" t="s">
        <v>337</v>
      </c>
    </row>
    <row r="11" spans="1:22">
      <c r="A11" s="19" t="s">
        <v>179</v>
      </c>
      <c r="B11" s="19" t="s">
        <v>56</v>
      </c>
      <c r="C11" s="19" t="s">
        <v>340</v>
      </c>
      <c r="D11" s="19">
        <v>2</v>
      </c>
      <c r="E11" s="19" t="s">
        <v>282</v>
      </c>
      <c r="F11" s="19" t="s">
        <v>288</v>
      </c>
      <c r="G11" s="220" t="s">
        <v>374</v>
      </c>
      <c r="H11" s="19" t="s">
        <v>308</v>
      </c>
      <c r="I11" s="2">
        <v>770</v>
      </c>
      <c r="J11" s="19" t="s">
        <v>96</v>
      </c>
      <c r="K11" s="19" t="s">
        <v>134</v>
      </c>
      <c r="L11" s="19" t="s">
        <v>338</v>
      </c>
      <c r="M11" s="19" t="s">
        <v>338</v>
      </c>
      <c r="N11" s="19" t="s">
        <v>338</v>
      </c>
      <c r="O11" s="19" t="s">
        <v>338</v>
      </c>
      <c r="P11" s="19" t="s">
        <v>337</v>
      </c>
      <c r="Q11" s="19" t="s">
        <v>337</v>
      </c>
      <c r="R11" s="209" t="s">
        <v>339</v>
      </c>
      <c r="S11" s="19" t="s">
        <v>337</v>
      </c>
      <c r="T11" s="19" t="s">
        <v>337</v>
      </c>
      <c r="U11" s="19" t="s">
        <v>337</v>
      </c>
      <c r="V11" s="19" t="s">
        <v>337</v>
      </c>
    </row>
    <row r="12" spans="1:22">
      <c r="A12" s="19" t="s">
        <v>182</v>
      </c>
      <c r="B12" s="19" t="s">
        <v>57</v>
      </c>
      <c r="C12" s="19" t="s">
        <v>343</v>
      </c>
      <c r="D12" s="19">
        <v>2</v>
      </c>
      <c r="E12" s="19" t="s">
        <v>342</v>
      </c>
      <c r="F12" s="19" t="s">
        <v>288</v>
      </c>
      <c r="G12" s="220" t="s">
        <v>374</v>
      </c>
      <c r="H12" s="19" t="s">
        <v>308</v>
      </c>
      <c r="I12" s="2">
        <v>780</v>
      </c>
      <c r="J12" s="19" t="s">
        <v>96</v>
      </c>
      <c r="K12" s="19" t="s">
        <v>134</v>
      </c>
      <c r="L12" s="19" t="s">
        <v>338</v>
      </c>
      <c r="M12" s="19" t="s">
        <v>338</v>
      </c>
      <c r="N12" s="19" t="s">
        <v>338</v>
      </c>
      <c r="O12" s="19" t="s">
        <v>338</v>
      </c>
      <c r="P12" s="19" t="s">
        <v>337</v>
      </c>
      <c r="Q12" s="19" t="s">
        <v>337</v>
      </c>
      <c r="R12" s="209" t="s">
        <v>341</v>
      </c>
      <c r="S12" s="19" t="s">
        <v>337</v>
      </c>
      <c r="T12" s="19" t="s">
        <v>337</v>
      </c>
      <c r="U12" s="19" t="s">
        <v>337</v>
      </c>
      <c r="V12" s="19" t="s">
        <v>337</v>
      </c>
    </row>
    <row r="13" spans="1:22">
      <c r="A13" s="19" t="s">
        <v>223</v>
      </c>
      <c r="B13" s="19" t="s">
        <v>107</v>
      </c>
      <c r="C13" s="19" t="s">
        <v>278</v>
      </c>
      <c r="D13" s="19">
        <v>2</v>
      </c>
      <c r="E13" s="19" t="s">
        <v>280</v>
      </c>
      <c r="F13" s="19" t="s">
        <v>288</v>
      </c>
      <c r="G13" s="220" t="s">
        <v>377</v>
      </c>
      <c r="H13" s="19" t="s">
        <v>308</v>
      </c>
      <c r="I13" s="2">
        <v>692</v>
      </c>
      <c r="J13" s="19" t="s">
        <v>96</v>
      </c>
      <c r="K13" s="19" t="s">
        <v>134</v>
      </c>
      <c r="L13" s="19" t="s">
        <v>338</v>
      </c>
      <c r="M13" s="19" t="s">
        <v>338</v>
      </c>
      <c r="N13" s="19" t="s">
        <v>338</v>
      </c>
      <c r="O13" s="19" t="s">
        <v>338</v>
      </c>
      <c r="P13" s="19" t="s">
        <v>337</v>
      </c>
      <c r="Q13" s="19" t="s">
        <v>337</v>
      </c>
      <c r="R13" s="209" t="s">
        <v>337</v>
      </c>
      <c r="S13" s="19" t="s">
        <v>337</v>
      </c>
      <c r="T13" s="19" t="s">
        <v>337</v>
      </c>
      <c r="U13" s="19" t="s">
        <v>337</v>
      </c>
      <c r="V13" s="19" t="s">
        <v>337</v>
      </c>
    </row>
    <row r="14" spans="1:22">
      <c r="A14" s="19" t="s">
        <v>357</v>
      </c>
      <c r="B14" s="19" t="s">
        <v>321</v>
      </c>
      <c r="C14" s="19" t="s">
        <v>343</v>
      </c>
      <c r="D14" s="19">
        <v>2</v>
      </c>
      <c r="E14" s="19" t="s">
        <v>342</v>
      </c>
      <c r="F14" s="19" t="s">
        <v>345</v>
      </c>
      <c r="G14" s="220" t="s">
        <v>383</v>
      </c>
      <c r="H14" s="19" t="s">
        <v>308</v>
      </c>
      <c r="I14" s="2">
        <v>780</v>
      </c>
      <c r="J14" s="19" t="s">
        <v>96</v>
      </c>
      <c r="K14" s="19" t="s">
        <v>111</v>
      </c>
      <c r="L14" s="19" t="s">
        <v>337</v>
      </c>
      <c r="M14" s="19" t="s">
        <v>337</v>
      </c>
      <c r="N14" s="19" t="s">
        <v>337</v>
      </c>
      <c r="O14" s="19" t="s">
        <v>338</v>
      </c>
      <c r="P14" s="19" t="s">
        <v>338</v>
      </c>
      <c r="Q14" s="19" t="s">
        <v>338</v>
      </c>
      <c r="R14" s="209" t="s">
        <v>341</v>
      </c>
      <c r="S14" s="19" t="s">
        <v>338</v>
      </c>
      <c r="T14" s="19" t="s">
        <v>337</v>
      </c>
      <c r="U14" s="19" t="s">
        <v>337</v>
      </c>
      <c r="V14" s="19" t="s">
        <v>337</v>
      </c>
    </row>
    <row r="15" spans="1:22">
      <c r="A15" s="19" t="s">
        <v>358</v>
      </c>
      <c r="B15" s="19" t="s">
        <v>317</v>
      </c>
      <c r="C15" s="19" t="s">
        <v>343</v>
      </c>
      <c r="D15" s="19">
        <v>4</v>
      </c>
      <c r="E15" s="19" t="s">
        <v>342</v>
      </c>
      <c r="F15" s="19" t="s">
        <v>345</v>
      </c>
      <c r="G15" s="220" t="s">
        <v>385</v>
      </c>
      <c r="H15" s="19" t="s">
        <v>308</v>
      </c>
      <c r="I15" s="2">
        <v>1143</v>
      </c>
      <c r="J15" s="19" t="s">
        <v>96</v>
      </c>
      <c r="K15" s="19" t="s">
        <v>113</v>
      </c>
      <c r="L15" s="19" t="s">
        <v>337</v>
      </c>
      <c r="M15" s="19" t="s">
        <v>337</v>
      </c>
      <c r="N15" s="19" t="s">
        <v>337</v>
      </c>
      <c r="O15" s="19" t="s">
        <v>338</v>
      </c>
      <c r="P15" s="19" t="s">
        <v>338</v>
      </c>
      <c r="Q15" s="19" t="s">
        <v>338</v>
      </c>
      <c r="R15" s="209" t="s">
        <v>341</v>
      </c>
      <c r="S15" s="19" t="s">
        <v>338</v>
      </c>
      <c r="T15" s="19" t="s">
        <v>337</v>
      </c>
      <c r="U15" s="19" t="s">
        <v>337</v>
      </c>
      <c r="V15" s="19" t="s">
        <v>337</v>
      </c>
    </row>
    <row r="16" spans="1:22">
      <c r="A16" s="19" t="s">
        <v>103</v>
      </c>
      <c r="B16" s="19" t="s">
        <v>104</v>
      </c>
      <c r="C16" s="19" t="s">
        <v>340</v>
      </c>
      <c r="D16" s="19">
        <v>2</v>
      </c>
      <c r="E16" s="19" t="s">
        <v>186</v>
      </c>
      <c r="F16" s="19" t="s">
        <v>286</v>
      </c>
      <c r="G16" s="220" t="s">
        <v>386</v>
      </c>
      <c r="H16" s="19" t="s">
        <v>308</v>
      </c>
      <c r="I16" s="2">
        <v>790</v>
      </c>
      <c r="J16" s="19" t="s">
        <v>96</v>
      </c>
      <c r="K16" s="19" t="s">
        <v>112</v>
      </c>
      <c r="L16" s="19" t="s">
        <v>338</v>
      </c>
      <c r="M16" s="19" t="s">
        <v>338</v>
      </c>
      <c r="N16" s="19" t="s">
        <v>338</v>
      </c>
      <c r="O16" s="19" t="s">
        <v>338</v>
      </c>
      <c r="P16" s="19" t="s">
        <v>338</v>
      </c>
      <c r="Q16" s="19" t="s">
        <v>338</v>
      </c>
      <c r="R16" s="209" t="s">
        <v>339</v>
      </c>
      <c r="S16" s="19" t="s">
        <v>338</v>
      </c>
      <c r="T16" s="19" t="s">
        <v>337</v>
      </c>
      <c r="U16" s="19" t="s">
        <v>337</v>
      </c>
      <c r="V16" s="19" t="s">
        <v>337</v>
      </c>
    </row>
    <row r="17" spans="1:22">
      <c r="A17" s="19" t="s">
        <v>325</v>
      </c>
      <c r="B17" s="19" t="s">
        <v>127</v>
      </c>
      <c r="C17" s="19" t="s">
        <v>344</v>
      </c>
      <c r="D17" s="19">
        <v>2</v>
      </c>
      <c r="E17" s="19" t="s">
        <v>186</v>
      </c>
      <c r="F17" s="19" t="s">
        <v>286</v>
      </c>
      <c r="G17" s="220" t="s">
        <v>379</v>
      </c>
      <c r="H17" s="19" t="s">
        <v>308</v>
      </c>
      <c r="I17" s="2">
        <v>1559</v>
      </c>
      <c r="J17" s="19" t="s">
        <v>96</v>
      </c>
      <c r="K17" s="19" t="s">
        <v>112</v>
      </c>
      <c r="L17" s="19" t="s">
        <v>338</v>
      </c>
      <c r="M17" s="19" t="s">
        <v>338</v>
      </c>
      <c r="N17" s="19" t="s">
        <v>338</v>
      </c>
      <c r="O17" s="19" t="s">
        <v>338</v>
      </c>
      <c r="P17" s="19" t="s">
        <v>338</v>
      </c>
      <c r="Q17" s="19" t="s">
        <v>338</v>
      </c>
      <c r="R17" s="209" t="s">
        <v>344</v>
      </c>
      <c r="S17" s="19" t="s">
        <v>338</v>
      </c>
      <c r="T17" s="19" t="s">
        <v>337</v>
      </c>
      <c r="U17" s="19" t="s">
        <v>337</v>
      </c>
      <c r="V17" s="19" t="s">
        <v>337</v>
      </c>
    </row>
    <row r="18" spans="1:22">
      <c r="A18" s="19" t="s">
        <v>322</v>
      </c>
      <c r="B18" s="19" t="s">
        <v>323</v>
      </c>
      <c r="C18" s="19" t="s">
        <v>278</v>
      </c>
      <c r="D18" s="19">
        <v>4</v>
      </c>
      <c r="E18" s="19" t="s">
        <v>280</v>
      </c>
      <c r="F18" s="19" t="s">
        <v>288</v>
      </c>
      <c r="G18" s="220" t="s">
        <v>378</v>
      </c>
      <c r="H18" s="19" t="s">
        <v>309</v>
      </c>
      <c r="I18" s="2">
        <v>1039</v>
      </c>
      <c r="J18" s="19" t="s">
        <v>96</v>
      </c>
      <c r="K18" s="19" t="s">
        <v>134</v>
      </c>
      <c r="L18" s="19" t="s">
        <v>338</v>
      </c>
      <c r="M18" s="19" t="s">
        <v>338</v>
      </c>
      <c r="N18" s="19" t="s">
        <v>338</v>
      </c>
      <c r="O18" s="19" t="s">
        <v>338</v>
      </c>
      <c r="P18" s="19" t="s">
        <v>337</v>
      </c>
      <c r="Q18" s="19" t="s">
        <v>337</v>
      </c>
      <c r="R18" s="209" t="s">
        <v>337</v>
      </c>
      <c r="S18" s="19" t="s">
        <v>338</v>
      </c>
      <c r="T18" s="19" t="s">
        <v>337</v>
      </c>
      <c r="U18" s="19" t="s">
        <v>337</v>
      </c>
      <c r="V18" s="19" t="s">
        <v>337</v>
      </c>
    </row>
    <row r="19" spans="1:22">
      <c r="A19" s="19" t="s">
        <v>183</v>
      </c>
      <c r="B19" s="19" t="s">
        <v>154</v>
      </c>
      <c r="C19" s="19" t="s">
        <v>278</v>
      </c>
      <c r="D19" s="19">
        <v>2</v>
      </c>
      <c r="E19" s="19" t="s">
        <v>280</v>
      </c>
      <c r="F19" s="19" t="s">
        <v>288</v>
      </c>
      <c r="G19" s="220" t="s">
        <v>378</v>
      </c>
      <c r="H19" s="19" t="s">
        <v>309</v>
      </c>
      <c r="I19" s="2">
        <v>696</v>
      </c>
      <c r="J19" s="19" t="s">
        <v>96</v>
      </c>
      <c r="K19" s="19" t="s">
        <v>134</v>
      </c>
      <c r="L19" s="19" t="s">
        <v>338</v>
      </c>
      <c r="M19" s="19" t="s">
        <v>338</v>
      </c>
      <c r="N19" s="19" t="s">
        <v>338</v>
      </c>
      <c r="O19" s="19" t="s">
        <v>338</v>
      </c>
      <c r="P19" s="19" t="s">
        <v>337</v>
      </c>
      <c r="Q19" s="19" t="s">
        <v>337</v>
      </c>
      <c r="R19" s="209" t="s">
        <v>337</v>
      </c>
      <c r="S19" s="19" t="s">
        <v>338</v>
      </c>
      <c r="T19" s="19" t="s">
        <v>337</v>
      </c>
      <c r="U19" s="19" t="s">
        <v>337</v>
      </c>
      <c r="V19" s="19" t="s">
        <v>337</v>
      </c>
    </row>
    <row r="20" spans="1:22">
      <c r="A20" s="19" t="s">
        <v>303</v>
      </c>
      <c r="B20" s="19" t="s">
        <v>292</v>
      </c>
      <c r="C20" s="19" t="s">
        <v>343</v>
      </c>
      <c r="D20" s="19">
        <v>2</v>
      </c>
      <c r="E20" s="19" t="s">
        <v>342</v>
      </c>
      <c r="F20" s="19" t="s">
        <v>288</v>
      </c>
      <c r="G20" s="220" t="s">
        <v>378</v>
      </c>
      <c r="H20" s="19" t="s">
        <v>309</v>
      </c>
      <c r="I20" s="2">
        <v>775</v>
      </c>
      <c r="J20" s="19" t="s">
        <v>96</v>
      </c>
      <c r="K20" s="19" t="s">
        <v>134</v>
      </c>
      <c r="L20" s="19" t="s">
        <v>338</v>
      </c>
      <c r="M20" s="19" t="s">
        <v>338</v>
      </c>
      <c r="N20" s="19" t="s">
        <v>338</v>
      </c>
      <c r="O20" s="19" t="s">
        <v>338</v>
      </c>
      <c r="P20" s="19" t="s">
        <v>337</v>
      </c>
      <c r="Q20" s="19" t="s">
        <v>337</v>
      </c>
      <c r="R20" s="209" t="s">
        <v>341</v>
      </c>
      <c r="S20" s="19" t="s">
        <v>338</v>
      </c>
      <c r="T20" s="19" t="s">
        <v>337</v>
      </c>
      <c r="U20" s="19" t="s">
        <v>337</v>
      </c>
      <c r="V20" s="19" t="s">
        <v>337</v>
      </c>
    </row>
    <row r="21" spans="1:22">
      <c r="A21" s="19" t="s">
        <v>184</v>
      </c>
      <c r="B21" s="19" t="s">
        <v>155</v>
      </c>
      <c r="C21" s="19" t="s">
        <v>278</v>
      </c>
      <c r="D21" s="19">
        <v>2</v>
      </c>
      <c r="E21" s="19" t="s">
        <v>280</v>
      </c>
      <c r="F21" s="19" t="s">
        <v>289</v>
      </c>
      <c r="G21" s="220" t="s">
        <v>378</v>
      </c>
      <c r="H21" s="19" t="s">
        <v>309</v>
      </c>
      <c r="I21" s="2">
        <v>696</v>
      </c>
      <c r="J21" s="19" t="s">
        <v>96</v>
      </c>
      <c r="K21" s="19" t="s">
        <v>134</v>
      </c>
      <c r="L21" s="19" t="s">
        <v>338</v>
      </c>
      <c r="M21" s="19" t="s">
        <v>338</v>
      </c>
      <c r="N21" s="19" t="s">
        <v>338</v>
      </c>
      <c r="O21" s="19" t="s">
        <v>338</v>
      </c>
      <c r="P21" s="19" t="s">
        <v>337</v>
      </c>
      <c r="Q21" s="19" t="s">
        <v>337</v>
      </c>
      <c r="R21" s="209" t="s">
        <v>337</v>
      </c>
      <c r="S21" s="19" t="s">
        <v>338</v>
      </c>
      <c r="T21" s="19" t="s">
        <v>337</v>
      </c>
      <c r="U21" s="19" t="s">
        <v>337</v>
      </c>
      <c r="V21" s="19" t="s">
        <v>337</v>
      </c>
    </row>
    <row r="22" spans="1:22">
      <c r="A22" s="19" t="s">
        <v>293</v>
      </c>
      <c r="B22" s="19" t="s">
        <v>294</v>
      </c>
      <c r="C22" s="19" t="s">
        <v>343</v>
      </c>
      <c r="D22" s="19">
        <v>2</v>
      </c>
      <c r="E22" s="19" t="s">
        <v>342</v>
      </c>
      <c r="F22" s="19" t="s">
        <v>289</v>
      </c>
      <c r="G22" s="220" t="s">
        <v>378</v>
      </c>
      <c r="H22" s="19" t="s">
        <v>309</v>
      </c>
      <c r="I22" s="2">
        <v>702</v>
      </c>
      <c r="J22" s="19" t="s">
        <v>96</v>
      </c>
      <c r="K22" s="19" t="s">
        <v>134</v>
      </c>
      <c r="L22" s="19" t="s">
        <v>338</v>
      </c>
      <c r="M22" s="19" t="s">
        <v>338</v>
      </c>
      <c r="N22" s="19" t="s">
        <v>338</v>
      </c>
      <c r="O22" s="19" t="s">
        <v>338</v>
      </c>
      <c r="P22" s="19" t="s">
        <v>337</v>
      </c>
      <c r="Q22" s="19" t="s">
        <v>337</v>
      </c>
      <c r="R22" s="209" t="s">
        <v>341</v>
      </c>
      <c r="S22" s="19" t="s">
        <v>338</v>
      </c>
      <c r="T22" s="19" t="s">
        <v>337</v>
      </c>
      <c r="U22" s="19" t="s">
        <v>337</v>
      </c>
      <c r="V22" s="19" t="s">
        <v>337</v>
      </c>
    </row>
    <row r="23" spans="1:22">
      <c r="A23" s="19" t="s">
        <v>180</v>
      </c>
      <c r="B23" s="19" t="s">
        <v>150</v>
      </c>
      <c r="C23" s="19" t="s">
        <v>340</v>
      </c>
      <c r="D23" s="19">
        <v>2</v>
      </c>
      <c r="E23" s="19" t="s">
        <v>282</v>
      </c>
      <c r="F23" s="19" t="s">
        <v>288</v>
      </c>
      <c r="G23" s="220" t="s">
        <v>378</v>
      </c>
      <c r="H23" s="19" t="s">
        <v>309</v>
      </c>
      <c r="I23" s="2">
        <v>868</v>
      </c>
      <c r="J23" s="19" t="s">
        <v>96</v>
      </c>
      <c r="K23" s="19" t="s">
        <v>134</v>
      </c>
      <c r="L23" s="19" t="s">
        <v>338</v>
      </c>
      <c r="M23" s="19" t="s">
        <v>338</v>
      </c>
      <c r="N23" s="19" t="s">
        <v>338</v>
      </c>
      <c r="O23" s="19" t="s">
        <v>338</v>
      </c>
      <c r="P23" s="19" t="s">
        <v>337</v>
      </c>
      <c r="Q23" s="19" t="s">
        <v>337</v>
      </c>
      <c r="R23" s="209" t="s">
        <v>339</v>
      </c>
      <c r="S23" s="19" t="s">
        <v>338</v>
      </c>
      <c r="T23" s="19" t="s">
        <v>337</v>
      </c>
      <c r="U23" s="19" t="s">
        <v>337</v>
      </c>
      <c r="V23" s="19" t="s">
        <v>337</v>
      </c>
    </row>
    <row r="24" spans="1:22">
      <c r="A24" s="19" t="s">
        <v>181</v>
      </c>
      <c r="B24" s="19" t="s">
        <v>151</v>
      </c>
      <c r="C24" s="19" t="s">
        <v>340</v>
      </c>
      <c r="D24" s="19">
        <v>2</v>
      </c>
      <c r="E24" s="19" t="s">
        <v>282</v>
      </c>
      <c r="F24" s="19" t="s">
        <v>289</v>
      </c>
      <c r="G24" s="220" t="s">
        <v>378</v>
      </c>
      <c r="H24" s="19" t="s">
        <v>309</v>
      </c>
      <c r="I24" s="2">
        <v>868</v>
      </c>
      <c r="J24" s="19" t="s">
        <v>96</v>
      </c>
      <c r="K24" s="19" t="s">
        <v>134</v>
      </c>
      <c r="L24" s="19" t="s">
        <v>338</v>
      </c>
      <c r="M24" s="19" t="s">
        <v>338</v>
      </c>
      <c r="N24" s="19" t="s">
        <v>338</v>
      </c>
      <c r="O24" s="19" t="s">
        <v>338</v>
      </c>
      <c r="P24" s="19" t="s">
        <v>337</v>
      </c>
      <c r="Q24" s="19" t="s">
        <v>337</v>
      </c>
      <c r="R24" s="209" t="s">
        <v>339</v>
      </c>
      <c r="S24" s="19" t="s">
        <v>338</v>
      </c>
      <c r="T24" s="19" t="s">
        <v>337</v>
      </c>
      <c r="U24" s="19" t="s">
        <v>337</v>
      </c>
      <c r="V24" s="19" t="s">
        <v>337</v>
      </c>
    </row>
    <row r="25" spans="1:22">
      <c r="A25" s="19" t="s">
        <v>165</v>
      </c>
      <c r="B25" s="19" t="s">
        <v>4</v>
      </c>
      <c r="C25" s="19" t="s">
        <v>340</v>
      </c>
      <c r="D25" s="19">
        <v>2</v>
      </c>
      <c r="E25" s="19" t="s">
        <v>282</v>
      </c>
      <c r="F25" s="19" t="s">
        <v>345</v>
      </c>
      <c r="G25" s="220" t="s">
        <v>375</v>
      </c>
      <c r="H25" s="19" t="s">
        <v>308</v>
      </c>
      <c r="I25" s="2">
        <v>770</v>
      </c>
      <c r="J25" s="19" t="s">
        <v>3</v>
      </c>
      <c r="K25" s="19" t="s">
        <v>117</v>
      </c>
      <c r="L25" s="19" t="s">
        <v>338</v>
      </c>
      <c r="M25" s="19" t="s">
        <v>337</v>
      </c>
      <c r="N25" s="19" t="s">
        <v>338</v>
      </c>
      <c r="O25" s="19" t="s">
        <v>338</v>
      </c>
      <c r="P25" s="19" t="s">
        <v>337</v>
      </c>
      <c r="Q25" s="19" t="s">
        <v>337</v>
      </c>
      <c r="R25" s="209" t="s">
        <v>339</v>
      </c>
      <c r="S25" s="19" t="s">
        <v>337</v>
      </c>
      <c r="T25" s="19" t="s">
        <v>337</v>
      </c>
      <c r="U25" s="19" t="s">
        <v>337</v>
      </c>
      <c r="V25" s="19" t="s">
        <v>337</v>
      </c>
    </row>
    <row r="26" spans="1:22">
      <c r="A26" s="19" t="s">
        <v>166</v>
      </c>
      <c r="B26" s="19" t="s">
        <v>5</v>
      </c>
      <c r="C26" s="19" t="s">
        <v>340</v>
      </c>
      <c r="D26" s="19">
        <v>2</v>
      </c>
      <c r="E26" s="19" t="s">
        <v>282</v>
      </c>
      <c r="F26" s="19" t="s">
        <v>288</v>
      </c>
      <c r="G26" s="220" t="s">
        <v>375</v>
      </c>
      <c r="H26" s="19" t="s">
        <v>308</v>
      </c>
      <c r="I26" s="2">
        <v>770</v>
      </c>
      <c r="J26" s="19" t="s">
        <v>3</v>
      </c>
      <c r="K26" s="19" t="s">
        <v>117</v>
      </c>
      <c r="L26" s="19" t="s">
        <v>338</v>
      </c>
      <c r="M26" s="19" t="s">
        <v>337</v>
      </c>
      <c r="N26" s="19" t="s">
        <v>338</v>
      </c>
      <c r="O26" s="19" t="s">
        <v>338</v>
      </c>
      <c r="P26" s="19" t="s">
        <v>337</v>
      </c>
      <c r="Q26" s="19" t="s">
        <v>337</v>
      </c>
      <c r="R26" s="209" t="s">
        <v>339</v>
      </c>
      <c r="S26" s="19" t="s">
        <v>337</v>
      </c>
      <c r="T26" s="19" t="s">
        <v>337</v>
      </c>
      <c r="U26" s="19" t="s">
        <v>337</v>
      </c>
      <c r="V26" s="19" t="s">
        <v>337</v>
      </c>
    </row>
    <row r="27" spans="1:22">
      <c r="A27" s="19" t="s">
        <v>76</v>
      </c>
      <c r="B27" s="19" t="s">
        <v>77</v>
      </c>
      <c r="C27" s="19" t="s">
        <v>344</v>
      </c>
      <c r="D27" s="19">
        <v>2</v>
      </c>
      <c r="E27" s="19" t="s">
        <v>186</v>
      </c>
      <c r="F27" s="19" t="s">
        <v>286</v>
      </c>
      <c r="G27" s="220" t="s">
        <v>377</v>
      </c>
      <c r="H27" s="19" t="s">
        <v>308</v>
      </c>
      <c r="I27" s="2">
        <v>1599</v>
      </c>
      <c r="J27" s="19" t="s">
        <v>3</v>
      </c>
      <c r="K27" s="19" t="s">
        <v>117</v>
      </c>
      <c r="L27" s="19" t="s">
        <v>338</v>
      </c>
      <c r="M27" s="19" t="s">
        <v>337</v>
      </c>
      <c r="N27" s="19" t="s">
        <v>338</v>
      </c>
      <c r="O27" s="19" t="s">
        <v>338</v>
      </c>
      <c r="P27" s="19" t="s">
        <v>337</v>
      </c>
      <c r="Q27" s="19" t="s">
        <v>337</v>
      </c>
      <c r="R27" s="209" t="s">
        <v>344</v>
      </c>
      <c r="S27" s="19" t="s">
        <v>337</v>
      </c>
      <c r="T27" s="19" t="s">
        <v>337</v>
      </c>
      <c r="U27" s="19" t="s">
        <v>337</v>
      </c>
      <c r="V27" s="19" t="s">
        <v>337</v>
      </c>
    </row>
    <row r="28" spans="1:22">
      <c r="A28" s="19" t="s">
        <v>168</v>
      </c>
      <c r="B28" s="19" t="s">
        <v>148</v>
      </c>
      <c r="C28" s="19" t="s">
        <v>340</v>
      </c>
      <c r="D28" s="19">
        <v>2</v>
      </c>
      <c r="E28" s="19" t="s">
        <v>282</v>
      </c>
      <c r="F28" s="19" t="s">
        <v>289</v>
      </c>
      <c r="G28" s="220" t="s">
        <v>378</v>
      </c>
      <c r="H28" s="19" t="s">
        <v>309</v>
      </c>
      <c r="I28" s="2">
        <v>905</v>
      </c>
      <c r="J28" s="19" t="s">
        <v>3</v>
      </c>
      <c r="K28" s="19" t="s">
        <v>149</v>
      </c>
      <c r="L28" s="19" t="s">
        <v>338</v>
      </c>
      <c r="M28" s="19" t="s">
        <v>337</v>
      </c>
      <c r="N28" s="19" t="s">
        <v>338</v>
      </c>
      <c r="O28" s="19" t="s">
        <v>338</v>
      </c>
      <c r="P28" s="19" t="s">
        <v>337</v>
      </c>
      <c r="Q28" s="19" t="s">
        <v>337</v>
      </c>
      <c r="R28" s="209" t="s">
        <v>339</v>
      </c>
      <c r="S28" s="19" t="s">
        <v>337</v>
      </c>
      <c r="T28" s="19" t="s">
        <v>337</v>
      </c>
      <c r="U28" s="19" t="s">
        <v>337</v>
      </c>
      <c r="V28" s="19" t="s">
        <v>337</v>
      </c>
    </row>
    <row r="29" spans="1:22">
      <c r="A29" s="19" t="s">
        <v>120</v>
      </c>
      <c r="B29" s="19" t="s">
        <v>121</v>
      </c>
      <c r="C29" s="19" t="s">
        <v>278</v>
      </c>
      <c r="D29" s="19">
        <v>2</v>
      </c>
      <c r="E29" s="19" t="s">
        <v>280</v>
      </c>
      <c r="F29" s="19" t="s">
        <v>288</v>
      </c>
      <c r="G29" s="220" t="s">
        <v>378</v>
      </c>
      <c r="H29" s="19" t="s">
        <v>308</v>
      </c>
      <c r="I29" s="2">
        <v>645</v>
      </c>
      <c r="J29" s="19" t="s">
        <v>3</v>
      </c>
      <c r="K29" s="19" t="s">
        <v>117</v>
      </c>
      <c r="L29" s="19" t="s">
        <v>338</v>
      </c>
      <c r="M29" s="19" t="s">
        <v>337</v>
      </c>
      <c r="N29" s="19" t="s">
        <v>338</v>
      </c>
      <c r="O29" s="19" t="s">
        <v>338</v>
      </c>
      <c r="P29" s="19" t="s">
        <v>337</v>
      </c>
      <c r="Q29" s="19" t="s">
        <v>337</v>
      </c>
      <c r="R29" s="209" t="s">
        <v>337</v>
      </c>
      <c r="S29" s="19" t="s">
        <v>337</v>
      </c>
      <c r="T29" s="19" t="s">
        <v>337</v>
      </c>
      <c r="U29" s="19" t="s">
        <v>337</v>
      </c>
      <c r="V29" s="19" t="s">
        <v>337</v>
      </c>
    </row>
    <row r="30" spans="1:22">
      <c r="A30" s="19" t="s">
        <v>167</v>
      </c>
      <c r="B30" s="19" t="s">
        <v>147</v>
      </c>
      <c r="C30" s="19" t="s">
        <v>340</v>
      </c>
      <c r="D30" s="19">
        <v>2</v>
      </c>
      <c r="E30" s="19" t="s">
        <v>282</v>
      </c>
      <c r="F30" s="19" t="s">
        <v>288</v>
      </c>
      <c r="G30" s="220" t="s">
        <v>378</v>
      </c>
      <c r="H30" s="19" t="s">
        <v>309</v>
      </c>
      <c r="I30" s="2">
        <v>905</v>
      </c>
      <c r="J30" s="19" t="s">
        <v>3</v>
      </c>
      <c r="K30" s="19" t="s">
        <v>149</v>
      </c>
      <c r="L30" s="19" t="s">
        <v>338</v>
      </c>
      <c r="M30" s="19" t="s">
        <v>337</v>
      </c>
      <c r="N30" s="19" t="s">
        <v>338</v>
      </c>
      <c r="O30" s="19" t="s">
        <v>338</v>
      </c>
      <c r="P30" s="19" t="s">
        <v>337</v>
      </c>
      <c r="Q30" s="19" t="s">
        <v>337</v>
      </c>
      <c r="R30" s="209" t="s">
        <v>339</v>
      </c>
      <c r="S30" s="19" t="s">
        <v>337</v>
      </c>
      <c r="T30" s="19" t="s">
        <v>337</v>
      </c>
      <c r="U30" s="19" t="s">
        <v>337</v>
      </c>
      <c r="V30" s="19" t="s">
        <v>337</v>
      </c>
    </row>
    <row r="31" spans="1:22">
      <c r="A31" s="19" t="s">
        <v>152</v>
      </c>
      <c r="B31" s="210" t="s">
        <v>153</v>
      </c>
      <c r="C31" s="19" t="s">
        <v>278</v>
      </c>
      <c r="D31" s="19">
        <v>2</v>
      </c>
      <c r="E31" s="19" t="s">
        <v>280</v>
      </c>
      <c r="F31" s="19" t="s">
        <v>288</v>
      </c>
      <c r="G31" s="220" t="s">
        <v>379</v>
      </c>
      <c r="H31" s="19" t="s">
        <v>308</v>
      </c>
      <c r="I31" s="2">
        <v>639</v>
      </c>
      <c r="J31" s="19" t="s">
        <v>3</v>
      </c>
      <c r="K31" s="19" t="s">
        <v>117</v>
      </c>
      <c r="L31" s="19" t="s">
        <v>338</v>
      </c>
      <c r="M31" s="19" t="s">
        <v>337</v>
      </c>
      <c r="N31" s="19" t="s">
        <v>338</v>
      </c>
      <c r="O31" s="19" t="s">
        <v>338</v>
      </c>
      <c r="P31" s="19" t="s">
        <v>337</v>
      </c>
      <c r="Q31" s="19" t="s">
        <v>337</v>
      </c>
      <c r="R31" s="209" t="s">
        <v>337</v>
      </c>
      <c r="S31" s="19" t="s">
        <v>337</v>
      </c>
      <c r="T31" s="19" t="s">
        <v>337</v>
      </c>
      <c r="U31" s="19" t="s">
        <v>337</v>
      </c>
      <c r="V31" s="19" t="s">
        <v>337</v>
      </c>
    </row>
    <row r="32" spans="1:22">
      <c r="A32" s="19" t="s">
        <v>174</v>
      </c>
      <c r="B32" s="19" t="s">
        <v>7</v>
      </c>
      <c r="C32" s="19" t="s">
        <v>278</v>
      </c>
      <c r="D32" s="19">
        <v>2</v>
      </c>
      <c r="E32" s="19" t="s">
        <v>280</v>
      </c>
      <c r="F32" s="19" t="s">
        <v>345</v>
      </c>
      <c r="G32" s="220" t="s">
        <v>380</v>
      </c>
      <c r="H32" s="19" t="s">
        <v>308</v>
      </c>
      <c r="I32" s="2">
        <v>718</v>
      </c>
      <c r="J32" s="19" t="s">
        <v>6</v>
      </c>
      <c r="K32" s="19" t="s">
        <v>109</v>
      </c>
      <c r="L32" s="19" t="s">
        <v>337</v>
      </c>
      <c r="M32" s="19" t="s">
        <v>337</v>
      </c>
      <c r="N32" s="19" t="s">
        <v>337</v>
      </c>
      <c r="O32" s="19" t="s">
        <v>338</v>
      </c>
      <c r="P32" s="19" t="s">
        <v>337</v>
      </c>
      <c r="Q32" s="19" t="s">
        <v>337</v>
      </c>
      <c r="R32" s="209" t="s">
        <v>337</v>
      </c>
      <c r="S32" s="19" t="s">
        <v>337</v>
      </c>
      <c r="T32" s="19" t="s">
        <v>337</v>
      </c>
      <c r="U32" s="19" t="s">
        <v>338</v>
      </c>
      <c r="V32" s="19" t="s">
        <v>338</v>
      </c>
    </row>
    <row r="33" spans="1:22">
      <c r="A33" s="19" t="s">
        <v>176</v>
      </c>
      <c r="B33" s="19" t="s">
        <v>8</v>
      </c>
      <c r="C33" s="19" t="s">
        <v>278</v>
      </c>
      <c r="D33" s="19">
        <v>2</v>
      </c>
      <c r="E33" s="19" t="s">
        <v>280</v>
      </c>
      <c r="F33" s="19" t="s">
        <v>288</v>
      </c>
      <c r="G33" s="220" t="s">
        <v>380</v>
      </c>
      <c r="H33" s="19" t="s">
        <v>308</v>
      </c>
      <c r="I33" s="2">
        <v>718</v>
      </c>
      <c r="J33" s="19" t="s">
        <v>6</v>
      </c>
      <c r="K33" s="19" t="s">
        <v>109</v>
      </c>
      <c r="L33" s="19" t="s">
        <v>337</v>
      </c>
      <c r="M33" s="19" t="s">
        <v>337</v>
      </c>
      <c r="N33" s="19" t="s">
        <v>337</v>
      </c>
      <c r="O33" s="19" t="s">
        <v>338</v>
      </c>
      <c r="P33" s="19" t="s">
        <v>337</v>
      </c>
      <c r="Q33" s="19" t="s">
        <v>337</v>
      </c>
      <c r="R33" s="209" t="s">
        <v>337</v>
      </c>
      <c r="S33" s="19" t="s">
        <v>337</v>
      </c>
      <c r="T33" s="19" t="s">
        <v>337</v>
      </c>
      <c r="U33" s="19" t="s">
        <v>338</v>
      </c>
      <c r="V33" s="19" t="s">
        <v>338</v>
      </c>
    </row>
    <row r="34" spans="1:22">
      <c r="A34" s="19" t="s">
        <v>101</v>
      </c>
      <c r="B34" s="19" t="s">
        <v>102</v>
      </c>
      <c r="C34" s="19" t="s">
        <v>340</v>
      </c>
      <c r="D34" s="19">
        <v>2</v>
      </c>
      <c r="E34" s="19" t="s">
        <v>186</v>
      </c>
      <c r="F34" s="19" t="s">
        <v>286</v>
      </c>
      <c r="G34" s="220" t="s">
        <v>386</v>
      </c>
      <c r="H34" s="19" t="s">
        <v>308</v>
      </c>
      <c r="I34" s="2">
        <v>899</v>
      </c>
      <c r="J34" s="19" t="s">
        <v>6</v>
      </c>
      <c r="K34" s="19" t="s">
        <v>109</v>
      </c>
      <c r="L34" s="19" t="s">
        <v>337</v>
      </c>
      <c r="M34" s="19" t="s">
        <v>337</v>
      </c>
      <c r="N34" s="19" t="s">
        <v>337</v>
      </c>
      <c r="O34" s="19" t="s">
        <v>338</v>
      </c>
      <c r="P34" s="19" t="s">
        <v>337</v>
      </c>
      <c r="Q34" s="19" t="s">
        <v>337</v>
      </c>
      <c r="R34" s="209" t="s">
        <v>339</v>
      </c>
      <c r="S34" s="19" t="s">
        <v>337</v>
      </c>
      <c r="T34" s="19" t="s">
        <v>337</v>
      </c>
      <c r="U34" s="19" t="s">
        <v>338</v>
      </c>
      <c r="V34" s="19" t="s">
        <v>338</v>
      </c>
    </row>
    <row r="35" spans="1:22">
      <c r="A35" s="19" t="s">
        <v>177</v>
      </c>
      <c r="B35" s="19" t="s">
        <v>61</v>
      </c>
      <c r="C35" s="19" t="s">
        <v>343</v>
      </c>
      <c r="D35" s="19">
        <v>2</v>
      </c>
      <c r="E35" s="19" t="s">
        <v>342</v>
      </c>
      <c r="F35" s="19" t="s">
        <v>288</v>
      </c>
      <c r="G35" s="220" t="s">
        <v>374</v>
      </c>
      <c r="H35" s="19" t="s">
        <v>308</v>
      </c>
      <c r="I35" s="2">
        <v>966</v>
      </c>
      <c r="J35" s="19" t="s">
        <v>6</v>
      </c>
      <c r="K35" s="19" t="s">
        <v>115</v>
      </c>
      <c r="L35" s="19" t="s">
        <v>337</v>
      </c>
      <c r="M35" s="19" t="s">
        <v>337</v>
      </c>
      <c r="N35" s="19" t="s">
        <v>337</v>
      </c>
      <c r="O35" s="19" t="s">
        <v>338</v>
      </c>
      <c r="P35" s="19" t="s">
        <v>337</v>
      </c>
      <c r="Q35" s="19" t="s">
        <v>337</v>
      </c>
      <c r="R35" s="209" t="s">
        <v>341</v>
      </c>
      <c r="S35" s="19" t="s">
        <v>337</v>
      </c>
      <c r="T35" s="19" t="s">
        <v>337</v>
      </c>
      <c r="U35" s="19" t="s">
        <v>337</v>
      </c>
      <c r="V35" s="19" t="s">
        <v>337</v>
      </c>
    </row>
    <row r="36" spans="1:22">
      <c r="A36" s="19" t="s">
        <v>175</v>
      </c>
      <c r="B36" s="19" t="s">
        <v>60</v>
      </c>
      <c r="C36" s="19" t="s">
        <v>343</v>
      </c>
      <c r="D36" s="19">
        <v>2</v>
      </c>
      <c r="E36" s="19" t="s">
        <v>342</v>
      </c>
      <c r="F36" s="19" t="s">
        <v>345</v>
      </c>
      <c r="G36" s="220" t="s">
        <v>374</v>
      </c>
      <c r="H36" s="19" t="s">
        <v>308</v>
      </c>
      <c r="I36" s="2">
        <v>868</v>
      </c>
      <c r="J36" s="19" t="s">
        <v>6</v>
      </c>
      <c r="K36" s="19" t="s">
        <v>115</v>
      </c>
      <c r="L36" s="19" t="s">
        <v>337</v>
      </c>
      <c r="M36" s="19" t="s">
        <v>337</v>
      </c>
      <c r="N36" s="19" t="s">
        <v>337</v>
      </c>
      <c r="O36" s="19" t="s">
        <v>338</v>
      </c>
      <c r="P36" s="19" t="s">
        <v>337</v>
      </c>
      <c r="Q36" s="19" t="s">
        <v>337</v>
      </c>
      <c r="R36" s="209" t="s">
        <v>341</v>
      </c>
      <c r="S36" s="19" t="s">
        <v>337</v>
      </c>
      <c r="T36" s="19" t="s">
        <v>337</v>
      </c>
      <c r="U36" s="19" t="s">
        <v>337</v>
      </c>
      <c r="V36" s="19" t="s">
        <v>337</v>
      </c>
    </row>
    <row r="37" spans="1:22">
      <c r="A37" s="19" t="s">
        <v>139</v>
      </c>
      <c r="B37" s="19" t="s">
        <v>95</v>
      </c>
      <c r="C37" s="19" t="s">
        <v>340</v>
      </c>
      <c r="D37" s="19">
        <v>2</v>
      </c>
      <c r="E37" s="19" t="s">
        <v>282</v>
      </c>
      <c r="F37" s="19" t="s">
        <v>288</v>
      </c>
      <c r="G37" s="220" t="s">
        <v>381</v>
      </c>
      <c r="H37" s="19" t="s">
        <v>308</v>
      </c>
      <c r="I37" s="2">
        <v>899</v>
      </c>
      <c r="J37" s="19" t="s">
        <v>6</v>
      </c>
      <c r="K37" s="19" t="s">
        <v>118</v>
      </c>
      <c r="L37" s="19" t="s">
        <v>337</v>
      </c>
      <c r="M37" s="19" t="s">
        <v>337</v>
      </c>
      <c r="N37" s="19" t="s">
        <v>337</v>
      </c>
      <c r="O37" s="19" t="s">
        <v>338</v>
      </c>
      <c r="P37" s="19" t="s">
        <v>337</v>
      </c>
      <c r="Q37" s="19" t="s">
        <v>337</v>
      </c>
      <c r="R37" s="209" t="s">
        <v>339</v>
      </c>
      <c r="S37" s="19" t="s">
        <v>337</v>
      </c>
      <c r="T37" s="19" t="s">
        <v>337</v>
      </c>
      <c r="U37" s="19" t="s">
        <v>337</v>
      </c>
      <c r="V37" s="19" t="s">
        <v>337</v>
      </c>
    </row>
    <row r="38" spans="1:22">
      <c r="A38" s="19" t="s">
        <v>190</v>
      </c>
      <c r="B38" s="19" t="s">
        <v>189</v>
      </c>
      <c r="C38" s="19" t="s">
        <v>340</v>
      </c>
      <c r="D38" s="19">
        <v>2</v>
      </c>
      <c r="E38" s="19" t="s">
        <v>282</v>
      </c>
      <c r="F38" s="19" t="s">
        <v>288</v>
      </c>
      <c r="G38" s="220" t="s">
        <v>388</v>
      </c>
      <c r="H38" s="19" t="s">
        <v>309</v>
      </c>
      <c r="I38" s="2">
        <v>1130</v>
      </c>
      <c r="J38" s="19" t="s">
        <v>6</v>
      </c>
      <c r="K38" s="19" t="s">
        <v>290</v>
      </c>
      <c r="L38" s="19" t="s">
        <v>338</v>
      </c>
      <c r="M38" s="19" t="s">
        <v>338</v>
      </c>
      <c r="N38" s="19" t="s">
        <v>338</v>
      </c>
      <c r="O38" s="19" t="s">
        <v>338</v>
      </c>
      <c r="P38" s="19" t="s">
        <v>337</v>
      </c>
      <c r="Q38" s="19" t="s">
        <v>337</v>
      </c>
      <c r="R38" s="209" t="s">
        <v>339</v>
      </c>
      <c r="S38" s="19" t="s">
        <v>337</v>
      </c>
      <c r="T38" s="19" t="s">
        <v>338</v>
      </c>
      <c r="U38" s="19" t="s">
        <v>337</v>
      </c>
      <c r="V38" s="19" t="s">
        <v>337</v>
      </c>
    </row>
    <row r="39" spans="1:22">
      <c r="A39" s="19" t="s">
        <v>192</v>
      </c>
      <c r="B39" s="19" t="s">
        <v>191</v>
      </c>
      <c r="C39" s="19" t="s">
        <v>340</v>
      </c>
      <c r="D39" s="19">
        <v>4</v>
      </c>
      <c r="E39" s="19" t="s">
        <v>282</v>
      </c>
      <c r="F39" s="19" t="s">
        <v>288</v>
      </c>
      <c r="G39" s="220" t="s">
        <v>388</v>
      </c>
      <c r="H39" s="19" t="s">
        <v>309</v>
      </c>
      <c r="I39" s="2">
        <v>2287</v>
      </c>
      <c r="J39" s="19" t="s">
        <v>6</v>
      </c>
      <c r="K39" s="19" t="s">
        <v>290</v>
      </c>
      <c r="L39" s="19" t="s">
        <v>338</v>
      </c>
      <c r="M39" s="19" t="s">
        <v>338</v>
      </c>
      <c r="N39" s="19" t="s">
        <v>338</v>
      </c>
      <c r="O39" s="19" t="s">
        <v>338</v>
      </c>
      <c r="P39" s="19" t="s">
        <v>337</v>
      </c>
      <c r="Q39" s="19" t="s">
        <v>337</v>
      </c>
      <c r="R39" s="209" t="s">
        <v>339</v>
      </c>
      <c r="S39" s="19" t="s">
        <v>337</v>
      </c>
      <c r="T39" s="19" t="s">
        <v>338</v>
      </c>
      <c r="U39" s="19" t="s">
        <v>337</v>
      </c>
      <c r="V39" s="19" t="s">
        <v>337</v>
      </c>
    </row>
    <row r="40" spans="1:22">
      <c r="A40" s="19" t="s">
        <v>196</v>
      </c>
      <c r="B40" s="19" t="s">
        <v>195</v>
      </c>
      <c r="C40" s="19" t="s">
        <v>340</v>
      </c>
      <c r="D40" s="19">
        <v>2</v>
      </c>
      <c r="E40" s="19" t="s">
        <v>282</v>
      </c>
      <c r="F40" s="19" t="s">
        <v>289</v>
      </c>
      <c r="G40" s="220" t="s">
        <v>388</v>
      </c>
      <c r="H40" s="19" t="s">
        <v>309</v>
      </c>
      <c r="I40" s="2">
        <v>1130</v>
      </c>
      <c r="J40" s="19" t="s">
        <v>6</v>
      </c>
      <c r="K40" s="19" t="s">
        <v>290</v>
      </c>
      <c r="L40" s="19" t="s">
        <v>338</v>
      </c>
      <c r="M40" s="19" t="s">
        <v>338</v>
      </c>
      <c r="N40" s="19" t="s">
        <v>338</v>
      </c>
      <c r="O40" s="19" t="s">
        <v>338</v>
      </c>
      <c r="P40" s="19" t="s">
        <v>337</v>
      </c>
      <c r="Q40" s="19" t="s">
        <v>337</v>
      </c>
      <c r="R40" s="209" t="s">
        <v>339</v>
      </c>
      <c r="S40" s="19" t="s">
        <v>337</v>
      </c>
      <c r="T40" s="19" t="s">
        <v>338</v>
      </c>
      <c r="U40" s="19" t="s">
        <v>337</v>
      </c>
      <c r="V40" s="19" t="s">
        <v>337</v>
      </c>
    </row>
    <row r="41" spans="1:22">
      <c r="A41" s="19" t="s">
        <v>409</v>
      </c>
      <c r="B41" s="19" t="s">
        <v>410</v>
      </c>
      <c r="C41" s="19" t="s">
        <v>411</v>
      </c>
      <c r="D41" s="19">
        <v>2</v>
      </c>
      <c r="E41" s="19" t="s">
        <v>282</v>
      </c>
      <c r="F41" s="19" t="s">
        <v>289</v>
      </c>
      <c r="G41" s="220" t="s">
        <v>412</v>
      </c>
      <c r="H41" s="19" t="s">
        <v>309</v>
      </c>
      <c r="I41" s="2">
        <v>2287</v>
      </c>
      <c r="J41" s="19" t="s">
        <v>6</v>
      </c>
      <c r="K41" s="19" t="s">
        <v>290</v>
      </c>
      <c r="L41" s="19" t="s">
        <v>338</v>
      </c>
      <c r="M41" s="19" t="s">
        <v>338</v>
      </c>
      <c r="N41" s="19" t="s">
        <v>338</v>
      </c>
      <c r="O41" s="19" t="s">
        <v>338</v>
      </c>
      <c r="P41" s="19" t="s">
        <v>337</v>
      </c>
      <c r="Q41" s="19" t="s">
        <v>337</v>
      </c>
      <c r="R41" s="209" t="s">
        <v>339</v>
      </c>
      <c r="S41" s="19" t="s">
        <v>337</v>
      </c>
      <c r="T41" s="19" t="s">
        <v>338</v>
      </c>
      <c r="U41" s="19" t="s">
        <v>337</v>
      </c>
      <c r="V41" s="19" t="s">
        <v>337</v>
      </c>
    </row>
    <row r="42" spans="1:22">
      <c r="A42" s="19" t="s">
        <v>214</v>
      </c>
      <c r="B42" s="19" t="s">
        <v>213</v>
      </c>
      <c r="C42" s="19" t="s">
        <v>278</v>
      </c>
      <c r="D42" s="19">
        <v>2</v>
      </c>
      <c r="E42" s="19" t="s">
        <v>280</v>
      </c>
      <c r="F42" s="19" t="s">
        <v>289</v>
      </c>
      <c r="G42" s="220" t="s">
        <v>389</v>
      </c>
      <c r="H42" s="19" t="s">
        <v>309</v>
      </c>
      <c r="I42" s="2">
        <v>769</v>
      </c>
      <c r="J42" s="19" t="s">
        <v>6</v>
      </c>
      <c r="K42" s="19" t="s">
        <v>109</v>
      </c>
      <c r="L42" s="19" t="s">
        <v>337</v>
      </c>
      <c r="M42" s="19" t="s">
        <v>337</v>
      </c>
      <c r="N42" s="19" t="s">
        <v>337</v>
      </c>
      <c r="O42" s="19" t="s">
        <v>338</v>
      </c>
      <c r="P42" s="19" t="s">
        <v>337</v>
      </c>
      <c r="Q42" s="19" t="s">
        <v>337</v>
      </c>
      <c r="R42" s="209" t="s">
        <v>337</v>
      </c>
      <c r="S42" s="19" t="s">
        <v>337</v>
      </c>
      <c r="T42" s="19" t="s">
        <v>337</v>
      </c>
      <c r="U42" s="19" t="s">
        <v>337</v>
      </c>
      <c r="V42" s="19" t="s">
        <v>337</v>
      </c>
    </row>
    <row r="43" spans="1:22">
      <c r="A43" s="19" t="s">
        <v>216</v>
      </c>
      <c r="B43" s="19" t="s">
        <v>215</v>
      </c>
      <c r="C43" s="19" t="s">
        <v>278</v>
      </c>
      <c r="D43" s="19">
        <v>2</v>
      </c>
      <c r="E43" s="19" t="s">
        <v>280</v>
      </c>
      <c r="F43" s="19" t="s">
        <v>288</v>
      </c>
      <c r="G43" s="220" t="s">
        <v>389</v>
      </c>
      <c r="H43" s="19" t="s">
        <v>309</v>
      </c>
      <c r="I43" s="2">
        <v>769</v>
      </c>
      <c r="J43" s="19" t="s">
        <v>6</v>
      </c>
      <c r="K43" s="19" t="s">
        <v>109</v>
      </c>
      <c r="L43" s="19" t="s">
        <v>337</v>
      </c>
      <c r="M43" s="19" t="s">
        <v>337</v>
      </c>
      <c r="N43" s="19" t="s">
        <v>337</v>
      </c>
      <c r="O43" s="19" t="s">
        <v>338</v>
      </c>
      <c r="P43" s="19" t="s">
        <v>337</v>
      </c>
      <c r="Q43" s="19" t="s">
        <v>337</v>
      </c>
      <c r="R43" s="209" t="s">
        <v>337</v>
      </c>
      <c r="S43" s="19" t="s">
        <v>337</v>
      </c>
      <c r="T43" s="19" t="s">
        <v>337</v>
      </c>
      <c r="U43" s="19" t="s">
        <v>337</v>
      </c>
      <c r="V43" s="19" t="s">
        <v>337</v>
      </c>
    </row>
    <row r="44" spans="1:22">
      <c r="A44" s="19" t="s">
        <v>171</v>
      </c>
      <c r="B44" s="19" t="s">
        <v>32</v>
      </c>
      <c r="C44" s="19" t="s">
        <v>343</v>
      </c>
      <c r="D44" s="19">
        <v>2</v>
      </c>
      <c r="E44" s="19" t="s">
        <v>342</v>
      </c>
      <c r="F44" s="19" t="s">
        <v>288</v>
      </c>
      <c r="G44" s="220" t="s">
        <v>387</v>
      </c>
      <c r="H44" s="19" t="s">
        <v>308</v>
      </c>
      <c r="I44" s="2">
        <v>789</v>
      </c>
      <c r="J44" s="19" t="s">
        <v>34</v>
      </c>
      <c r="K44" s="19" t="s">
        <v>133</v>
      </c>
      <c r="L44" s="19" t="s">
        <v>338</v>
      </c>
      <c r="M44" s="19" t="s">
        <v>337</v>
      </c>
      <c r="N44" s="19" t="s">
        <v>338</v>
      </c>
      <c r="O44" s="19" t="s">
        <v>338</v>
      </c>
      <c r="P44" s="19" t="s">
        <v>337</v>
      </c>
      <c r="Q44" s="19" t="s">
        <v>337</v>
      </c>
      <c r="R44" s="209" t="s">
        <v>341</v>
      </c>
      <c r="S44" s="19" t="s">
        <v>338</v>
      </c>
      <c r="T44" s="19" t="s">
        <v>338</v>
      </c>
      <c r="U44" s="19" t="s">
        <v>337</v>
      </c>
      <c r="V44" s="19" t="s">
        <v>337</v>
      </c>
    </row>
    <row r="45" spans="1:22">
      <c r="A45" s="19" t="s">
        <v>163</v>
      </c>
      <c r="B45" s="19" t="s">
        <v>31</v>
      </c>
      <c r="C45" s="19" t="s">
        <v>340</v>
      </c>
      <c r="D45" s="19">
        <v>2</v>
      </c>
      <c r="E45" s="19" t="s">
        <v>282</v>
      </c>
      <c r="F45" s="19" t="s">
        <v>345</v>
      </c>
      <c r="G45" s="220" t="s">
        <v>387</v>
      </c>
      <c r="H45" s="19" t="s">
        <v>308</v>
      </c>
      <c r="I45" s="2">
        <v>810</v>
      </c>
      <c r="J45" s="19" t="s">
        <v>34</v>
      </c>
      <c r="K45" s="19" t="s">
        <v>116</v>
      </c>
      <c r="L45" s="19" t="s">
        <v>338</v>
      </c>
      <c r="M45" s="19" t="s">
        <v>337</v>
      </c>
      <c r="N45" s="19" t="s">
        <v>338</v>
      </c>
      <c r="O45" s="19" t="s">
        <v>338</v>
      </c>
      <c r="P45" s="19" t="s">
        <v>337</v>
      </c>
      <c r="Q45" s="19" t="s">
        <v>337</v>
      </c>
      <c r="R45" s="209" t="s">
        <v>339</v>
      </c>
      <c r="S45" s="19" t="s">
        <v>338</v>
      </c>
      <c r="T45" s="19" t="s">
        <v>338</v>
      </c>
      <c r="U45" s="19" t="s">
        <v>337</v>
      </c>
      <c r="V45" s="19" t="s">
        <v>337</v>
      </c>
    </row>
    <row r="46" spans="1:22">
      <c r="A46" s="19" t="s">
        <v>164</v>
      </c>
      <c r="B46" s="19" t="s">
        <v>30</v>
      </c>
      <c r="C46" s="19" t="s">
        <v>340</v>
      </c>
      <c r="D46" s="19">
        <v>2</v>
      </c>
      <c r="E46" s="19" t="s">
        <v>282</v>
      </c>
      <c r="F46" s="19" t="s">
        <v>288</v>
      </c>
      <c r="G46" s="220" t="s">
        <v>387</v>
      </c>
      <c r="H46" s="19" t="s">
        <v>308</v>
      </c>
      <c r="I46" s="2">
        <v>810</v>
      </c>
      <c r="J46" s="19" t="s">
        <v>34</v>
      </c>
      <c r="K46" s="19" t="s">
        <v>116</v>
      </c>
      <c r="L46" s="19" t="s">
        <v>338</v>
      </c>
      <c r="M46" s="19" t="s">
        <v>337</v>
      </c>
      <c r="N46" s="19" t="s">
        <v>338</v>
      </c>
      <c r="O46" s="19" t="s">
        <v>338</v>
      </c>
      <c r="P46" s="19" t="s">
        <v>337</v>
      </c>
      <c r="Q46" s="19" t="s">
        <v>337</v>
      </c>
      <c r="R46" s="209" t="s">
        <v>339</v>
      </c>
      <c r="S46" s="19" t="s">
        <v>338</v>
      </c>
      <c r="T46" s="19" t="s">
        <v>338</v>
      </c>
      <c r="U46" s="19" t="s">
        <v>337</v>
      </c>
      <c r="V46" s="19" t="s">
        <v>337</v>
      </c>
    </row>
    <row r="47" spans="1:22">
      <c r="A47" s="19" t="s">
        <v>170</v>
      </c>
      <c r="B47" s="19" t="s">
        <v>33</v>
      </c>
      <c r="C47" s="19" t="s">
        <v>343</v>
      </c>
      <c r="D47" s="19">
        <v>2</v>
      </c>
      <c r="E47" s="19" t="s">
        <v>342</v>
      </c>
      <c r="F47" s="19" t="s">
        <v>345</v>
      </c>
      <c r="G47" s="220" t="s">
        <v>387</v>
      </c>
      <c r="H47" s="19" t="s">
        <v>308</v>
      </c>
      <c r="I47" s="2">
        <v>789</v>
      </c>
      <c r="J47" s="19" t="s">
        <v>34</v>
      </c>
      <c r="K47" s="19" t="s">
        <v>133</v>
      </c>
      <c r="L47" s="19" t="s">
        <v>338</v>
      </c>
      <c r="M47" s="19" t="s">
        <v>337</v>
      </c>
      <c r="N47" s="19" t="s">
        <v>338</v>
      </c>
      <c r="O47" s="19" t="s">
        <v>338</v>
      </c>
      <c r="P47" s="19" t="s">
        <v>337</v>
      </c>
      <c r="Q47" s="19" t="s">
        <v>337</v>
      </c>
      <c r="R47" s="209" t="s">
        <v>341</v>
      </c>
      <c r="S47" s="19" t="s">
        <v>338</v>
      </c>
      <c r="T47" s="19" t="s">
        <v>338</v>
      </c>
      <c r="U47" s="19" t="s">
        <v>337</v>
      </c>
      <c r="V47" s="19" t="s">
        <v>337</v>
      </c>
    </row>
    <row r="48" spans="1:22">
      <c r="A48" s="19" t="s">
        <v>173</v>
      </c>
      <c r="B48" s="19" t="s">
        <v>145</v>
      </c>
      <c r="C48" s="19" t="s">
        <v>278</v>
      </c>
      <c r="D48" s="19">
        <v>2</v>
      </c>
      <c r="E48" s="19" t="s">
        <v>280</v>
      </c>
      <c r="F48" s="19" t="s">
        <v>288</v>
      </c>
      <c r="G48" s="220" t="s">
        <v>390</v>
      </c>
      <c r="H48" s="19" t="s">
        <v>308</v>
      </c>
      <c r="I48" s="2">
        <v>685</v>
      </c>
      <c r="J48" s="19" t="s">
        <v>34</v>
      </c>
      <c r="K48" s="19" t="s">
        <v>116</v>
      </c>
      <c r="L48" s="19" t="s">
        <v>338</v>
      </c>
      <c r="M48" s="19" t="s">
        <v>337</v>
      </c>
      <c r="N48" s="19" t="s">
        <v>338</v>
      </c>
      <c r="O48" s="19" t="s">
        <v>338</v>
      </c>
      <c r="P48" s="19" t="s">
        <v>337</v>
      </c>
      <c r="Q48" s="19" t="s">
        <v>337</v>
      </c>
      <c r="R48" s="209" t="s">
        <v>337</v>
      </c>
      <c r="S48" s="19" t="s">
        <v>338</v>
      </c>
      <c r="T48" s="19" t="s">
        <v>338</v>
      </c>
      <c r="U48" s="19" t="s">
        <v>337</v>
      </c>
      <c r="V48" s="19" t="s">
        <v>337</v>
      </c>
    </row>
    <row r="49" spans="1:22">
      <c r="A49" s="19" t="s">
        <v>172</v>
      </c>
      <c r="B49" s="19" t="s">
        <v>144</v>
      </c>
      <c r="C49" s="19" t="s">
        <v>278</v>
      </c>
      <c r="D49" s="19">
        <v>2</v>
      </c>
      <c r="E49" s="19" t="s">
        <v>280</v>
      </c>
      <c r="F49" s="19" t="s">
        <v>345</v>
      </c>
      <c r="G49" s="220" t="s">
        <v>390</v>
      </c>
      <c r="H49" s="19" t="s">
        <v>308</v>
      </c>
      <c r="I49" s="2">
        <v>685</v>
      </c>
      <c r="J49" s="19" t="s">
        <v>34</v>
      </c>
      <c r="K49" s="19" t="s">
        <v>116</v>
      </c>
      <c r="L49" s="19" t="s">
        <v>338</v>
      </c>
      <c r="M49" s="19" t="s">
        <v>337</v>
      </c>
      <c r="N49" s="19" t="s">
        <v>338</v>
      </c>
      <c r="O49" s="19" t="s">
        <v>338</v>
      </c>
      <c r="P49" s="19" t="s">
        <v>337</v>
      </c>
      <c r="Q49" s="19" t="s">
        <v>337</v>
      </c>
      <c r="R49" s="209" t="s">
        <v>337</v>
      </c>
      <c r="S49" s="19" t="s">
        <v>338</v>
      </c>
      <c r="T49" s="19" t="s">
        <v>338</v>
      </c>
      <c r="U49" s="19" t="s">
        <v>337</v>
      </c>
      <c r="V49" s="19" t="s">
        <v>337</v>
      </c>
    </row>
    <row r="50" spans="1:22">
      <c r="A50" s="19" t="s">
        <v>194</v>
      </c>
      <c r="B50" s="19" t="s">
        <v>193</v>
      </c>
      <c r="C50" s="19" t="s">
        <v>343</v>
      </c>
      <c r="D50" s="19">
        <v>2</v>
      </c>
      <c r="E50" s="19" t="s">
        <v>342</v>
      </c>
      <c r="F50" s="19" t="s">
        <v>289</v>
      </c>
      <c r="G50" s="220" t="s">
        <v>389</v>
      </c>
      <c r="H50" s="19" t="s">
        <v>309</v>
      </c>
      <c r="I50" s="2">
        <v>806</v>
      </c>
      <c r="J50" s="19" t="s">
        <v>34</v>
      </c>
      <c r="K50" s="19" t="s">
        <v>133</v>
      </c>
      <c r="L50" s="19" t="s">
        <v>338</v>
      </c>
      <c r="M50" s="19" t="s">
        <v>337</v>
      </c>
      <c r="N50" s="19" t="s">
        <v>338</v>
      </c>
      <c r="O50" s="19" t="s">
        <v>338</v>
      </c>
      <c r="P50" s="19" t="s">
        <v>337</v>
      </c>
      <c r="Q50" s="19" t="s">
        <v>337</v>
      </c>
      <c r="R50" s="209" t="s">
        <v>341</v>
      </c>
      <c r="S50" s="19" t="s">
        <v>338</v>
      </c>
      <c r="T50" s="19" t="s">
        <v>338</v>
      </c>
      <c r="U50" s="19" t="s">
        <v>337</v>
      </c>
      <c r="V50" s="19" t="s">
        <v>337</v>
      </c>
    </row>
    <row r="51" spans="1:22">
      <c r="A51" s="19" t="s">
        <v>200</v>
      </c>
      <c r="B51" s="19" t="s">
        <v>199</v>
      </c>
      <c r="C51" s="19" t="s">
        <v>340</v>
      </c>
      <c r="D51" s="19">
        <v>2</v>
      </c>
      <c r="E51" s="19" t="s">
        <v>282</v>
      </c>
      <c r="F51" s="19" t="s">
        <v>289</v>
      </c>
      <c r="G51" s="220" t="s">
        <v>389</v>
      </c>
      <c r="H51" s="19" t="s">
        <v>309</v>
      </c>
      <c r="I51" s="2">
        <v>863</v>
      </c>
      <c r="J51" s="19" t="s">
        <v>34</v>
      </c>
      <c r="K51" s="19" t="s">
        <v>116</v>
      </c>
      <c r="L51" s="19" t="s">
        <v>338</v>
      </c>
      <c r="M51" s="19" t="s">
        <v>337</v>
      </c>
      <c r="N51" s="19" t="s">
        <v>338</v>
      </c>
      <c r="O51" s="19" t="s">
        <v>338</v>
      </c>
      <c r="P51" s="19" t="s">
        <v>337</v>
      </c>
      <c r="Q51" s="19" t="s">
        <v>337</v>
      </c>
      <c r="R51" s="209" t="s">
        <v>339</v>
      </c>
      <c r="S51" s="19" t="s">
        <v>338</v>
      </c>
      <c r="T51" s="19" t="s">
        <v>338</v>
      </c>
      <c r="U51" s="19" t="s">
        <v>337</v>
      </c>
      <c r="V51" s="19" t="s">
        <v>337</v>
      </c>
    </row>
    <row r="52" spans="1:22">
      <c r="A52" s="19" t="s">
        <v>206</v>
      </c>
      <c r="B52" s="19" t="s">
        <v>205</v>
      </c>
      <c r="C52" s="19" t="s">
        <v>343</v>
      </c>
      <c r="D52" s="19">
        <v>2</v>
      </c>
      <c r="E52" s="19" t="s">
        <v>342</v>
      </c>
      <c r="F52" s="19" t="s">
        <v>288</v>
      </c>
      <c r="G52" s="220" t="s">
        <v>389</v>
      </c>
      <c r="H52" s="19" t="s">
        <v>309</v>
      </c>
      <c r="I52" s="2">
        <v>806</v>
      </c>
      <c r="J52" s="19" t="s">
        <v>34</v>
      </c>
      <c r="K52" s="19" t="s">
        <v>133</v>
      </c>
      <c r="L52" s="19" t="s">
        <v>338</v>
      </c>
      <c r="M52" s="19" t="s">
        <v>337</v>
      </c>
      <c r="N52" s="19" t="s">
        <v>338</v>
      </c>
      <c r="O52" s="19" t="s">
        <v>338</v>
      </c>
      <c r="P52" s="19" t="s">
        <v>337</v>
      </c>
      <c r="Q52" s="19" t="s">
        <v>337</v>
      </c>
      <c r="R52" s="209" t="s">
        <v>341</v>
      </c>
      <c r="S52" s="19" t="s">
        <v>338</v>
      </c>
      <c r="T52" s="19" t="s">
        <v>338</v>
      </c>
      <c r="U52" s="19" t="s">
        <v>337</v>
      </c>
      <c r="V52" s="19" t="s">
        <v>337</v>
      </c>
    </row>
    <row r="53" spans="1:22">
      <c r="A53" s="19" t="s">
        <v>208</v>
      </c>
      <c r="B53" s="19" t="s">
        <v>207</v>
      </c>
      <c r="C53" s="19" t="s">
        <v>278</v>
      </c>
      <c r="D53" s="19">
        <v>2</v>
      </c>
      <c r="E53" s="19" t="s">
        <v>280</v>
      </c>
      <c r="F53" s="19" t="s">
        <v>289</v>
      </c>
      <c r="G53" s="220" t="s">
        <v>389</v>
      </c>
      <c r="H53" s="19" t="s">
        <v>309</v>
      </c>
      <c r="I53" s="2">
        <v>685</v>
      </c>
      <c r="J53" s="19" t="s">
        <v>34</v>
      </c>
      <c r="K53" s="19" t="s">
        <v>146</v>
      </c>
      <c r="L53" s="19" t="s">
        <v>338</v>
      </c>
      <c r="M53" s="19" t="s">
        <v>337</v>
      </c>
      <c r="N53" s="19" t="s">
        <v>338</v>
      </c>
      <c r="O53" s="19" t="s">
        <v>338</v>
      </c>
      <c r="P53" s="19" t="s">
        <v>337</v>
      </c>
      <c r="Q53" s="19" t="s">
        <v>337</v>
      </c>
      <c r="R53" s="209" t="s">
        <v>337</v>
      </c>
      <c r="S53" s="19" t="s">
        <v>338</v>
      </c>
      <c r="T53" s="19" t="s">
        <v>338</v>
      </c>
      <c r="U53" s="19" t="s">
        <v>337</v>
      </c>
      <c r="V53" s="19" t="s">
        <v>337</v>
      </c>
    </row>
    <row r="54" spans="1:22">
      <c r="A54" s="19" t="s">
        <v>210</v>
      </c>
      <c r="B54" s="19" t="s">
        <v>209</v>
      </c>
      <c r="C54" s="19" t="s">
        <v>278</v>
      </c>
      <c r="D54" s="19">
        <v>2</v>
      </c>
      <c r="E54" s="19" t="s">
        <v>280</v>
      </c>
      <c r="F54" s="19" t="s">
        <v>288</v>
      </c>
      <c r="G54" s="220" t="s">
        <v>389</v>
      </c>
      <c r="H54" s="19" t="s">
        <v>309</v>
      </c>
      <c r="I54" s="2">
        <v>685</v>
      </c>
      <c r="J54" s="19" t="s">
        <v>34</v>
      </c>
      <c r="K54" s="19" t="s">
        <v>146</v>
      </c>
      <c r="L54" s="19" t="s">
        <v>338</v>
      </c>
      <c r="M54" s="19" t="s">
        <v>337</v>
      </c>
      <c r="N54" s="19" t="s">
        <v>338</v>
      </c>
      <c r="O54" s="19" t="s">
        <v>338</v>
      </c>
      <c r="P54" s="19" t="s">
        <v>337</v>
      </c>
      <c r="Q54" s="19" t="s">
        <v>337</v>
      </c>
      <c r="R54" s="209" t="s">
        <v>337</v>
      </c>
      <c r="S54" s="19" t="s">
        <v>338</v>
      </c>
      <c r="T54" s="19" t="s">
        <v>338</v>
      </c>
      <c r="U54" s="19" t="s">
        <v>337</v>
      </c>
      <c r="V54" s="19" t="s">
        <v>337</v>
      </c>
    </row>
    <row r="55" spans="1:22">
      <c r="A55" s="19" t="s">
        <v>212</v>
      </c>
      <c r="B55" s="19" t="s">
        <v>211</v>
      </c>
      <c r="C55" s="19" t="s">
        <v>340</v>
      </c>
      <c r="D55" s="19">
        <v>2</v>
      </c>
      <c r="E55" s="19" t="s">
        <v>282</v>
      </c>
      <c r="F55" s="19" t="s">
        <v>288</v>
      </c>
      <c r="G55" s="220" t="s">
        <v>389</v>
      </c>
      <c r="H55" s="19" t="s">
        <v>309</v>
      </c>
      <c r="I55" s="2">
        <v>863</v>
      </c>
      <c r="J55" s="19" t="s">
        <v>34</v>
      </c>
      <c r="K55" s="19" t="s">
        <v>116</v>
      </c>
      <c r="L55" s="19" t="s">
        <v>338</v>
      </c>
      <c r="M55" s="19" t="s">
        <v>337</v>
      </c>
      <c r="N55" s="19" t="s">
        <v>338</v>
      </c>
      <c r="O55" s="19" t="s">
        <v>338</v>
      </c>
      <c r="P55" s="19" t="s">
        <v>337</v>
      </c>
      <c r="Q55" s="19" t="s">
        <v>337</v>
      </c>
      <c r="R55" s="209" t="s">
        <v>339</v>
      </c>
      <c r="S55" s="19" t="s">
        <v>338</v>
      </c>
      <c r="T55" s="19" t="s">
        <v>338</v>
      </c>
      <c r="U55" s="19" t="s">
        <v>337</v>
      </c>
      <c r="V55" s="19" t="s">
        <v>337</v>
      </c>
    </row>
    <row r="56" spans="1:22">
      <c r="A56" s="19" t="s">
        <v>160</v>
      </c>
      <c r="B56" s="19" t="s">
        <v>9</v>
      </c>
      <c r="C56" s="19" t="s">
        <v>278</v>
      </c>
      <c r="D56" s="19">
        <v>2</v>
      </c>
      <c r="E56" s="19" t="s">
        <v>280</v>
      </c>
      <c r="F56" s="19" t="s">
        <v>288</v>
      </c>
      <c r="G56" s="221" t="s">
        <v>391</v>
      </c>
      <c r="H56" s="19" t="s">
        <v>408</v>
      </c>
      <c r="I56" s="2">
        <v>2929</v>
      </c>
      <c r="J56" s="19" t="s">
        <v>34</v>
      </c>
      <c r="K56" s="19" t="s">
        <v>110</v>
      </c>
      <c r="L56" s="19" t="s">
        <v>337</v>
      </c>
      <c r="M56" s="19" t="s">
        <v>337</v>
      </c>
      <c r="N56" s="19" t="s">
        <v>337</v>
      </c>
      <c r="O56" s="19" t="s">
        <v>338</v>
      </c>
      <c r="P56" s="19" t="s">
        <v>338</v>
      </c>
      <c r="Q56" s="19" t="s">
        <v>338</v>
      </c>
      <c r="R56" s="209" t="s">
        <v>337</v>
      </c>
      <c r="S56" s="19" t="s">
        <v>337</v>
      </c>
      <c r="T56" s="19" t="s">
        <v>337</v>
      </c>
      <c r="U56" s="19" t="s">
        <v>337</v>
      </c>
      <c r="V56" s="19" t="s">
        <v>337</v>
      </c>
    </row>
    <row r="57" spans="1:22">
      <c r="A57" s="19" t="s">
        <v>158</v>
      </c>
      <c r="B57" s="19" t="s">
        <v>10</v>
      </c>
      <c r="C57" s="19" t="s">
        <v>343</v>
      </c>
      <c r="D57" s="19">
        <v>2</v>
      </c>
      <c r="E57" s="19" t="s">
        <v>342</v>
      </c>
      <c r="F57" s="19" t="s">
        <v>288</v>
      </c>
      <c r="G57" s="221" t="s">
        <v>391</v>
      </c>
      <c r="H57" s="19" t="s">
        <v>408</v>
      </c>
      <c r="I57" s="2">
        <v>3690</v>
      </c>
      <c r="J57" s="19" t="s">
        <v>34</v>
      </c>
      <c r="K57" s="19" t="s">
        <v>110</v>
      </c>
      <c r="L57" s="19" t="s">
        <v>337</v>
      </c>
      <c r="M57" s="19" t="s">
        <v>337</v>
      </c>
      <c r="N57" s="19" t="s">
        <v>337</v>
      </c>
      <c r="O57" s="19" t="s">
        <v>338</v>
      </c>
      <c r="P57" s="19" t="s">
        <v>338</v>
      </c>
      <c r="Q57" s="19" t="s">
        <v>338</v>
      </c>
      <c r="R57" s="209" t="s">
        <v>341</v>
      </c>
      <c r="S57" s="19" t="s">
        <v>338</v>
      </c>
      <c r="T57" s="19" t="s">
        <v>337</v>
      </c>
      <c r="U57" s="19" t="s">
        <v>337</v>
      </c>
      <c r="V57" s="19" t="s">
        <v>337</v>
      </c>
    </row>
  </sheetData>
  <autoFilter ref="A4:V57" xr:uid="{2341EC5C-4370-4E9F-9EEE-4EA5E868B423}">
    <sortState xmlns:xlrd2="http://schemas.microsoft.com/office/spreadsheetml/2017/richdata2" ref="A5:V57">
      <sortCondition descending="1" ref="J4:J57"/>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10"/>
  <sheetViews>
    <sheetView zoomScale="80" zoomScaleNormal="80" workbookViewId="0">
      <pane xSplit="12" ySplit="1" topLeftCell="N2" activePane="bottomRight" state="frozen"/>
      <selection pane="topRight" activeCell="K1" sqref="K1"/>
      <selection pane="bottomLeft" activeCell="A2" sqref="A2"/>
      <selection pane="bottomRight" activeCell="L22" sqref="L22"/>
    </sheetView>
  </sheetViews>
  <sheetFormatPr defaultRowHeight="15"/>
  <cols>
    <col min="1" max="1" width="63.140625" style="19" customWidth="1"/>
    <col min="2" max="8" width="16" style="19" customWidth="1"/>
    <col min="9" max="10" width="9.140625" style="19"/>
    <col min="11" max="12" width="18.140625" style="19" customWidth="1"/>
    <col min="13" max="13" width="69" style="19" customWidth="1"/>
    <col min="14" max="14" width="17.5703125" style="19" customWidth="1"/>
    <col min="15" max="16" width="17.85546875" style="19" customWidth="1"/>
    <col min="17" max="18" width="15.85546875" style="19" customWidth="1"/>
    <col min="19" max="19" width="50.140625" style="19" customWidth="1"/>
    <col min="20" max="20" width="68" style="19" bestFit="1" customWidth="1"/>
    <col min="21" max="21" width="45.5703125" style="19" customWidth="1"/>
    <col min="22" max="16384" width="9.140625" style="19"/>
  </cols>
  <sheetData>
    <row r="1" spans="1:21" s="75" customFormat="1" ht="60" customHeight="1">
      <c r="A1" s="157" t="s">
        <v>123</v>
      </c>
      <c r="B1" s="158" t="s">
        <v>0</v>
      </c>
      <c r="C1" s="158" t="s">
        <v>406</v>
      </c>
      <c r="D1" s="158" t="s">
        <v>275</v>
      </c>
      <c r="E1" s="158" t="s">
        <v>276</v>
      </c>
      <c r="F1" s="158" t="s">
        <v>279</v>
      </c>
      <c r="G1" s="158" t="s">
        <v>277</v>
      </c>
      <c r="H1" s="158" t="s">
        <v>327</v>
      </c>
      <c r="I1" s="159" t="s">
        <v>1</v>
      </c>
      <c r="J1" s="158" t="s">
        <v>2</v>
      </c>
      <c r="K1" s="158" t="s">
        <v>106</v>
      </c>
      <c r="L1" s="158" t="s">
        <v>185</v>
      </c>
      <c r="M1" s="160" t="s">
        <v>124</v>
      </c>
      <c r="N1" s="160" t="s">
        <v>185</v>
      </c>
      <c r="O1" s="75" t="s">
        <v>11</v>
      </c>
      <c r="P1" s="75" t="s">
        <v>106</v>
      </c>
      <c r="Q1" s="75" t="s">
        <v>1</v>
      </c>
      <c r="R1" s="75" t="s">
        <v>13</v>
      </c>
      <c r="S1" s="75" t="s">
        <v>122</v>
      </c>
      <c r="T1" s="75" t="s">
        <v>92</v>
      </c>
      <c r="U1" s="75" t="s">
        <v>93</v>
      </c>
    </row>
    <row r="2" spans="1:21" s="1" customFormat="1">
      <c r="A2" s="1" t="s">
        <v>169</v>
      </c>
      <c r="B2" s="1" t="s">
        <v>128</v>
      </c>
      <c r="C2" s="1" t="s">
        <v>407</v>
      </c>
      <c r="D2" s="1" t="s">
        <v>278</v>
      </c>
      <c r="E2" s="1">
        <v>2</v>
      </c>
      <c r="F2" s="1" t="s">
        <v>280</v>
      </c>
      <c r="G2" s="1" t="s">
        <v>288</v>
      </c>
      <c r="H2" s="1" t="s">
        <v>308</v>
      </c>
      <c r="I2" s="2">
        <f>INDEX('[1]Feature Data'!$I:$I,MATCH(B2,'[1]Feature Data'!$B:$B,0))</f>
        <v>737</v>
      </c>
      <c r="J2" s="1" t="s">
        <v>96</v>
      </c>
      <c r="K2" s="1" t="s">
        <v>111</v>
      </c>
      <c r="L2" s="1" t="s">
        <v>225</v>
      </c>
      <c r="M2" s="3" t="s">
        <v>223</v>
      </c>
      <c r="N2" s="3" t="s">
        <v>119</v>
      </c>
      <c r="O2" s="3" t="s">
        <v>107</v>
      </c>
      <c r="P2" s="3" t="s">
        <v>134</v>
      </c>
      <c r="Q2" s="4">
        <f>INDEX('[1]Feature Data'!$I:$I,MATCH(O2,'[1]Feature Data'!$B:$B,0))</f>
        <v>692</v>
      </c>
      <c r="R2" s="5">
        <f>I2-Q2</f>
        <v>45</v>
      </c>
      <c r="S2" s="1" t="s">
        <v>313</v>
      </c>
      <c r="T2" s="1" t="s">
        <v>312</v>
      </c>
      <c r="U2" s="1" t="s">
        <v>356</v>
      </c>
    </row>
    <row r="3" spans="1:21" s="1" customFormat="1">
      <c r="A3" s="1" t="s">
        <v>187</v>
      </c>
      <c r="B3" s="1" t="s">
        <v>188</v>
      </c>
      <c r="C3" s="1" t="s">
        <v>407</v>
      </c>
      <c r="D3" s="1" t="s">
        <v>278</v>
      </c>
      <c r="E3" s="1">
        <v>2</v>
      </c>
      <c r="F3" s="1" t="s">
        <v>281</v>
      </c>
      <c r="G3" s="1" t="s">
        <v>288</v>
      </c>
      <c r="H3" s="1" t="s">
        <v>308</v>
      </c>
      <c r="I3" s="2">
        <f>INDEX('[1]Feature Data'!$I:$I,MATCH(B3,'[1]Feature Data'!$B:$B,0))</f>
        <v>935</v>
      </c>
      <c r="J3" s="1" t="s">
        <v>96</v>
      </c>
      <c r="K3" s="1" t="s">
        <v>111</v>
      </c>
      <c r="L3" s="1" t="s">
        <v>43</v>
      </c>
      <c r="M3" s="3" t="s">
        <v>182</v>
      </c>
      <c r="N3" s="3" t="s">
        <v>58</v>
      </c>
      <c r="O3" s="3" t="s">
        <v>57</v>
      </c>
      <c r="P3" s="3" t="s">
        <v>134</v>
      </c>
      <c r="Q3" s="4">
        <f>INDEX('[1]Feature Data'!$I:$I,MATCH(O3,'[1]Feature Data'!$B:$B,0))</f>
        <v>780</v>
      </c>
      <c r="R3" s="5">
        <f>I3-Q3</f>
        <v>155</v>
      </c>
      <c r="S3" s="1" t="s">
        <v>313</v>
      </c>
      <c r="T3" s="1" t="s">
        <v>312</v>
      </c>
      <c r="U3" s="1" t="s">
        <v>356</v>
      </c>
    </row>
    <row r="4" spans="1:21" s="1" customFormat="1">
      <c r="A4" s="1" t="s">
        <v>178</v>
      </c>
      <c r="B4" s="1" t="s">
        <v>129</v>
      </c>
      <c r="C4" s="1" t="s">
        <v>407</v>
      </c>
      <c r="D4" s="1" t="s">
        <v>278</v>
      </c>
      <c r="E4" s="1">
        <v>2</v>
      </c>
      <c r="F4" s="1" t="s">
        <v>280</v>
      </c>
      <c r="G4" s="1" t="s">
        <v>283</v>
      </c>
      <c r="H4" s="1" t="s">
        <v>308</v>
      </c>
      <c r="I4" s="2">
        <f>INDEX('[1]Feature Data'!$I:$I,MATCH(B4,'[1]Feature Data'!$B:$B,0))</f>
        <v>593</v>
      </c>
      <c r="J4" s="19" t="s">
        <v>96</v>
      </c>
      <c r="K4" s="19" t="s">
        <v>111</v>
      </c>
      <c r="L4" s="1" t="s">
        <v>46</v>
      </c>
      <c r="M4" s="3" t="s">
        <v>222</v>
      </c>
      <c r="N4" s="3" t="s">
        <v>62</v>
      </c>
      <c r="O4" s="3" t="s">
        <v>91</v>
      </c>
      <c r="P4" s="3" t="s">
        <v>134</v>
      </c>
      <c r="Q4" s="4">
        <f>INDEX('[1]Feature Data'!$I:$I,MATCH(O4,'[1]Feature Data'!$B:$B,0))</f>
        <v>770</v>
      </c>
      <c r="R4" s="5">
        <f>I4-Q4</f>
        <v>-177</v>
      </c>
      <c r="S4" s="1" t="s">
        <v>130</v>
      </c>
      <c r="T4" s="1" t="s">
        <v>312</v>
      </c>
      <c r="U4" s="1" t="s">
        <v>356</v>
      </c>
    </row>
    <row r="5" spans="1:21" s="1" customFormat="1">
      <c r="A5" s="1" t="s">
        <v>320</v>
      </c>
      <c r="B5" s="1" t="s">
        <v>321</v>
      </c>
      <c r="C5" s="1" t="s">
        <v>407</v>
      </c>
      <c r="D5" s="1" t="s">
        <v>278</v>
      </c>
      <c r="E5" s="1">
        <v>2</v>
      </c>
      <c r="F5" s="1" t="s">
        <v>280</v>
      </c>
      <c r="G5" s="1" t="s">
        <v>288</v>
      </c>
      <c r="H5" s="1" t="s">
        <v>308</v>
      </c>
      <c r="I5" s="2">
        <f>INDEX('[1]Feature Data'!$I:$I,MATCH(B5,'[1]Feature Data'!$B:$B,0))</f>
        <v>780</v>
      </c>
      <c r="J5" s="19" t="s">
        <v>96</v>
      </c>
      <c r="K5" s="19" t="s">
        <v>111</v>
      </c>
      <c r="L5" s="1" t="s">
        <v>326</v>
      </c>
      <c r="M5" s="3"/>
      <c r="N5" s="3"/>
      <c r="O5" s="3"/>
      <c r="P5" s="3"/>
      <c r="Q5" s="52"/>
      <c r="R5" s="5"/>
      <c r="T5" s="1" t="s">
        <v>356</v>
      </c>
      <c r="U5" s="19"/>
    </row>
    <row r="6" spans="1:21" s="1" customFormat="1">
      <c r="A6" s="1" t="s">
        <v>174</v>
      </c>
      <c r="B6" s="1" t="s">
        <v>7</v>
      </c>
      <c r="C6" s="1" t="s">
        <v>407</v>
      </c>
      <c r="D6" s="1" t="s">
        <v>278</v>
      </c>
      <c r="E6" s="1">
        <v>2</v>
      </c>
      <c r="F6" s="1" t="s">
        <v>280</v>
      </c>
      <c r="G6" s="1" t="s">
        <v>283</v>
      </c>
      <c r="H6" s="1" t="s">
        <v>308</v>
      </c>
      <c r="I6" s="2">
        <f>INDEX('[1]Feature Data'!$I:$I,MATCH(B6,'[1]Feature Data'!$B:$B,0))</f>
        <v>718</v>
      </c>
      <c r="J6" s="1" t="s">
        <v>6</v>
      </c>
      <c r="K6" s="1" t="s">
        <v>109</v>
      </c>
      <c r="L6" s="1" t="s">
        <v>226</v>
      </c>
      <c r="M6" s="3" t="s">
        <v>222</v>
      </c>
      <c r="N6" s="3" t="s">
        <v>62</v>
      </c>
      <c r="O6" s="3" t="s">
        <v>91</v>
      </c>
      <c r="P6" s="3" t="s">
        <v>134</v>
      </c>
      <c r="Q6" s="4">
        <f>INDEX('[1]Feature Data'!$I:$I,MATCH(O6,'[1]Feature Data'!$B:$B,0))</f>
        <v>770</v>
      </c>
      <c r="R6" s="5">
        <f>I6-Q6</f>
        <v>-52</v>
      </c>
      <c r="S6" s="1" t="s">
        <v>354</v>
      </c>
      <c r="U6" s="3" t="s">
        <v>351</v>
      </c>
    </row>
    <row r="7" spans="1:21" s="1" customFormat="1">
      <c r="A7" s="1" t="s">
        <v>176</v>
      </c>
      <c r="B7" s="1" t="s">
        <v>8</v>
      </c>
      <c r="C7" s="1" t="s">
        <v>407</v>
      </c>
      <c r="D7" s="1" t="s">
        <v>278</v>
      </c>
      <c r="E7" s="1">
        <v>2</v>
      </c>
      <c r="F7" s="1" t="s">
        <v>280</v>
      </c>
      <c r="G7" s="1" t="s">
        <v>288</v>
      </c>
      <c r="H7" s="1" t="s">
        <v>308</v>
      </c>
      <c r="I7" s="2">
        <f>INDEX('[1]Feature Data'!$I:$I,MATCH(B7,'[1]Feature Data'!$B:$B,0))</f>
        <v>718</v>
      </c>
      <c r="J7" s="1" t="s">
        <v>6</v>
      </c>
      <c r="K7" s="1" t="s">
        <v>109</v>
      </c>
      <c r="L7" s="1" t="s">
        <v>227</v>
      </c>
      <c r="M7" s="3" t="s">
        <v>223</v>
      </c>
      <c r="N7" s="3" t="s">
        <v>119</v>
      </c>
      <c r="O7" s="3" t="s">
        <v>107</v>
      </c>
      <c r="P7" s="3" t="s">
        <v>134</v>
      </c>
      <c r="Q7" s="4">
        <f>INDEX('[1]Feature Data'!$I:$I,MATCH(O7,'[1]Feature Data'!$B:$B,0))</f>
        <v>692</v>
      </c>
      <c r="R7" s="5">
        <f>I7-Q7</f>
        <v>26</v>
      </c>
      <c r="S7" s="1" t="s">
        <v>296</v>
      </c>
      <c r="T7" s="1" t="s">
        <v>356</v>
      </c>
      <c r="U7" s="1" t="s">
        <v>356</v>
      </c>
    </row>
    <row r="8" spans="1:21" s="1" customFormat="1">
      <c r="A8" s="1" t="s">
        <v>319</v>
      </c>
      <c r="B8" s="1" t="s">
        <v>317</v>
      </c>
      <c r="C8" s="1" t="s">
        <v>407</v>
      </c>
      <c r="D8" s="1" t="s">
        <v>278</v>
      </c>
      <c r="E8" s="1">
        <v>4</v>
      </c>
      <c r="F8" s="1" t="s">
        <v>280</v>
      </c>
      <c r="G8" s="1" t="s">
        <v>288</v>
      </c>
      <c r="H8" s="1" t="s">
        <v>308</v>
      </c>
      <c r="I8" s="2">
        <f>INDEX('[1]Feature Data'!$I:$I,MATCH(B8,'[1]Feature Data'!$B:$B,0))</f>
        <v>1143</v>
      </c>
      <c r="J8" s="19" t="s">
        <v>96</v>
      </c>
      <c r="K8" s="19" t="s">
        <v>113</v>
      </c>
      <c r="L8" s="1" t="s">
        <v>318</v>
      </c>
      <c r="M8" s="3"/>
      <c r="N8" s="3"/>
      <c r="O8" s="3"/>
      <c r="P8" s="3"/>
      <c r="Q8" s="52"/>
      <c r="R8" s="5"/>
      <c r="T8" s="1" t="s">
        <v>356</v>
      </c>
      <c r="U8" s="19"/>
    </row>
    <row r="9" spans="1:21" s="1" customFormat="1">
      <c r="A9" s="1" t="s">
        <v>171</v>
      </c>
      <c r="B9" s="1" t="s">
        <v>32</v>
      </c>
      <c r="C9" s="1" t="s">
        <v>407</v>
      </c>
      <c r="D9" s="1" t="s">
        <v>278</v>
      </c>
      <c r="E9" s="1">
        <v>2</v>
      </c>
      <c r="F9" s="1" t="s">
        <v>281</v>
      </c>
      <c r="G9" s="1" t="s">
        <v>288</v>
      </c>
      <c r="H9" s="1" t="s">
        <v>308</v>
      </c>
      <c r="I9" s="2">
        <f>INDEX('[1]Feature Data'!$I:$I,MATCH(B9,'[1]Feature Data'!$B:$B,0))</f>
        <v>789</v>
      </c>
      <c r="J9" s="1" t="s">
        <v>34</v>
      </c>
      <c r="K9" s="1" t="s">
        <v>133</v>
      </c>
      <c r="L9" s="1" t="s">
        <v>228</v>
      </c>
      <c r="M9" s="3" t="s">
        <v>182</v>
      </c>
      <c r="N9" s="3" t="s">
        <v>58</v>
      </c>
      <c r="O9" s="3" t="s">
        <v>57</v>
      </c>
      <c r="P9" s="3" t="s">
        <v>134</v>
      </c>
      <c r="Q9" s="4">
        <f>INDEX('[1]Feature Data'!$I:$I,MATCH(O9,'[1]Feature Data'!$B:$B,0))</f>
        <v>780</v>
      </c>
      <c r="R9" s="5">
        <f>I9-Q9</f>
        <v>9</v>
      </c>
      <c r="S9" s="1" t="s">
        <v>78</v>
      </c>
      <c r="T9" s="1" t="s">
        <v>302</v>
      </c>
      <c r="U9" s="1" t="s">
        <v>356</v>
      </c>
    </row>
    <row r="10" spans="1:21" s="1" customFormat="1">
      <c r="A10" s="1" t="s">
        <v>101</v>
      </c>
      <c r="B10" s="1" t="s">
        <v>102</v>
      </c>
      <c r="C10" s="1" t="s">
        <v>407</v>
      </c>
      <c r="D10" s="1" t="s">
        <v>285</v>
      </c>
      <c r="E10" s="1">
        <v>2</v>
      </c>
      <c r="F10" s="1" t="s">
        <v>284</v>
      </c>
      <c r="G10" s="1" t="s">
        <v>286</v>
      </c>
      <c r="H10" s="1" t="s">
        <v>308</v>
      </c>
      <c r="I10" s="2">
        <f>INDEX('[1]Feature Data'!$I:$I,MATCH(B10,'[1]Feature Data'!$B:$B,0))</f>
        <v>899</v>
      </c>
      <c r="J10" s="1" t="s">
        <v>6</v>
      </c>
      <c r="K10" s="1" t="s">
        <v>109</v>
      </c>
      <c r="L10" s="1" t="s">
        <v>186</v>
      </c>
      <c r="M10" s="3" t="s">
        <v>103</v>
      </c>
      <c r="N10" s="3" t="s">
        <v>186</v>
      </c>
      <c r="O10" s="3" t="s">
        <v>104</v>
      </c>
      <c r="P10" s="3" t="s">
        <v>112</v>
      </c>
      <c r="Q10" s="4">
        <f>INDEX('[1]Feature Data'!$I:$I,MATCH(O10,'[1]Feature Data'!$B:$B,0))</f>
        <v>790</v>
      </c>
      <c r="R10" s="5">
        <f>I10-Q10</f>
        <v>109</v>
      </c>
      <c r="S10" s="1" t="s">
        <v>105</v>
      </c>
      <c r="T10" s="1" t="s">
        <v>132</v>
      </c>
      <c r="U10" s="1" t="s">
        <v>356</v>
      </c>
    </row>
    <row r="11" spans="1:21" s="1" customFormat="1">
      <c r="A11" s="1" t="s">
        <v>163</v>
      </c>
      <c r="B11" s="1" t="s">
        <v>31</v>
      </c>
      <c r="C11" s="1" t="s">
        <v>407</v>
      </c>
      <c r="D11" s="1" t="s">
        <v>285</v>
      </c>
      <c r="E11" s="1">
        <v>2</v>
      </c>
      <c r="F11" s="1" t="s">
        <v>282</v>
      </c>
      <c r="G11" s="1" t="s">
        <v>283</v>
      </c>
      <c r="H11" s="1" t="s">
        <v>308</v>
      </c>
      <c r="I11" s="2">
        <f>INDEX('[1]Feature Data'!$I:$I,MATCH(B11,'[1]Feature Data'!$B:$B,0))</f>
        <v>810</v>
      </c>
      <c r="J11" s="1" t="s">
        <v>34</v>
      </c>
      <c r="K11" s="1" t="s">
        <v>116</v>
      </c>
      <c r="L11" s="1" t="s">
        <v>229</v>
      </c>
      <c r="M11" s="3" t="s">
        <v>222</v>
      </c>
      <c r="N11" s="3" t="s">
        <v>62</v>
      </c>
      <c r="O11" s="3" t="s">
        <v>91</v>
      </c>
      <c r="P11" s="3" t="s">
        <v>134</v>
      </c>
      <c r="Q11" s="4">
        <f>INDEX('[1]Feature Data'!$I:$I,MATCH(O11,'[1]Feature Data'!$B:$B,0))</f>
        <v>770</v>
      </c>
      <c r="R11" s="5">
        <f>I11-Q11</f>
        <v>40</v>
      </c>
      <c r="S11" s="1" t="s">
        <v>299</v>
      </c>
      <c r="T11" s="1" t="s">
        <v>304</v>
      </c>
      <c r="U11" s="1" t="s">
        <v>356</v>
      </c>
    </row>
    <row r="12" spans="1:21" s="1" customFormat="1">
      <c r="A12" s="1" t="s">
        <v>164</v>
      </c>
      <c r="B12" s="1" t="s">
        <v>30</v>
      </c>
      <c r="C12" s="1" t="s">
        <v>407</v>
      </c>
      <c r="D12" s="1" t="s">
        <v>285</v>
      </c>
      <c r="E12" s="1">
        <v>2</v>
      </c>
      <c r="F12" s="1" t="s">
        <v>282</v>
      </c>
      <c r="G12" s="1" t="s">
        <v>288</v>
      </c>
      <c r="H12" s="1" t="s">
        <v>308</v>
      </c>
      <c r="I12" s="2">
        <f>INDEX('[1]Feature Data'!$I:$I,MATCH(B12,'[1]Feature Data'!$B:$B,0))</f>
        <v>810</v>
      </c>
      <c r="J12" s="1" t="s">
        <v>34</v>
      </c>
      <c r="K12" s="1" t="s">
        <v>116</v>
      </c>
      <c r="L12" s="1" t="s">
        <v>230</v>
      </c>
      <c r="M12" s="3" t="s">
        <v>179</v>
      </c>
      <c r="N12" s="3" t="s">
        <v>59</v>
      </c>
      <c r="O12" s="3" t="s">
        <v>56</v>
      </c>
      <c r="P12" s="3" t="s">
        <v>134</v>
      </c>
      <c r="Q12" s="4">
        <f>INDEX('[1]Feature Data'!$I:$I,MATCH(O12,'[1]Feature Data'!$B:$B,0))</f>
        <v>770</v>
      </c>
      <c r="R12" s="5">
        <f>I12-Q12</f>
        <v>40</v>
      </c>
      <c r="S12" s="1" t="s">
        <v>296</v>
      </c>
      <c r="T12" s="1" t="s">
        <v>304</v>
      </c>
      <c r="U12" s="1" t="s">
        <v>356</v>
      </c>
    </row>
    <row r="13" spans="1:21" s="1" customFormat="1">
      <c r="A13" s="1" t="s">
        <v>170</v>
      </c>
      <c r="B13" s="1" t="s">
        <v>33</v>
      </c>
      <c r="C13" s="1" t="s">
        <v>407</v>
      </c>
      <c r="D13" s="1" t="s">
        <v>278</v>
      </c>
      <c r="E13" s="1">
        <v>2</v>
      </c>
      <c r="F13" s="1" t="s">
        <v>281</v>
      </c>
      <c r="G13" s="1" t="s">
        <v>288</v>
      </c>
      <c r="H13" s="1" t="s">
        <v>308</v>
      </c>
      <c r="I13" s="2">
        <f>INDEX('[1]Feature Data'!$I:$I,MATCH(B13,'[1]Feature Data'!$B:$B,0))</f>
        <v>789</v>
      </c>
      <c r="J13" s="1" t="s">
        <v>34</v>
      </c>
      <c r="K13" s="1" t="s">
        <v>133</v>
      </c>
      <c r="L13" s="1" t="s">
        <v>231</v>
      </c>
      <c r="M13" s="3" t="s">
        <v>221</v>
      </c>
      <c r="N13" s="3" t="s">
        <v>238</v>
      </c>
      <c r="O13" s="3" t="s">
        <v>12</v>
      </c>
      <c r="P13" s="3" t="s">
        <v>114</v>
      </c>
      <c r="Q13" s="6" t="s">
        <v>413</v>
      </c>
      <c r="R13" s="5" t="s">
        <v>415</v>
      </c>
      <c r="S13" s="1" t="s">
        <v>310</v>
      </c>
      <c r="T13" s="1" t="s">
        <v>297</v>
      </c>
      <c r="U13" s="1" t="s">
        <v>356</v>
      </c>
    </row>
    <row r="14" spans="1:21" s="1" customFormat="1">
      <c r="A14" s="1" t="s">
        <v>177</v>
      </c>
      <c r="B14" s="1" t="s">
        <v>61</v>
      </c>
      <c r="C14" s="1" t="s">
        <v>407</v>
      </c>
      <c r="D14" s="1" t="s">
        <v>278</v>
      </c>
      <c r="E14" s="1">
        <v>2</v>
      </c>
      <c r="F14" s="1" t="s">
        <v>281</v>
      </c>
      <c r="G14" s="1" t="s">
        <v>288</v>
      </c>
      <c r="H14" s="1" t="s">
        <v>308</v>
      </c>
      <c r="I14" s="2">
        <f>INDEX('[1]Feature Data'!$I:$I,MATCH(B14,'[1]Feature Data'!$B:$B,0))</f>
        <v>966</v>
      </c>
      <c r="J14" s="1" t="s">
        <v>6</v>
      </c>
      <c r="K14" s="1" t="s">
        <v>115</v>
      </c>
      <c r="L14" s="1" t="s">
        <v>232</v>
      </c>
      <c r="M14" s="3" t="s">
        <v>182</v>
      </c>
      <c r="N14" s="3" t="s">
        <v>58</v>
      </c>
      <c r="O14" s="3" t="s">
        <v>57</v>
      </c>
      <c r="P14" s="3" t="s">
        <v>134</v>
      </c>
      <c r="Q14" s="4">
        <f>INDEX('[1]Feature Data'!$I:$I,MATCH(O14,'[1]Feature Data'!$B:$B,0))</f>
        <v>780</v>
      </c>
      <c r="R14" s="5">
        <f>I14-Q14</f>
        <v>186</v>
      </c>
      <c r="S14" s="1" t="s">
        <v>78</v>
      </c>
      <c r="T14" s="1" t="s">
        <v>356</v>
      </c>
      <c r="U14" s="1" t="s">
        <v>356</v>
      </c>
    </row>
    <row r="15" spans="1:21" s="1" customFormat="1">
      <c r="A15" s="1" t="s">
        <v>175</v>
      </c>
      <c r="B15" s="1" t="s">
        <v>60</v>
      </c>
      <c r="C15" s="1" t="s">
        <v>407</v>
      </c>
      <c r="D15" s="1" t="s">
        <v>278</v>
      </c>
      <c r="E15" s="1">
        <v>2</v>
      </c>
      <c r="F15" s="1" t="s">
        <v>281</v>
      </c>
      <c r="G15" s="1" t="s">
        <v>288</v>
      </c>
      <c r="H15" s="1" t="s">
        <v>308</v>
      </c>
      <c r="I15" s="2">
        <f>INDEX('[1]Feature Data'!$I:$I,MATCH(B15,'[1]Feature Data'!$B:$B,0))</f>
        <v>868</v>
      </c>
      <c r="J15" s="1" t="s">
        <v>6</v>
      </c>
      <c r="K15" s="1" t="s">
        <v>115</v>
      </c>
      <c r="L15" s="1" t="s">
        <v>233</v>
      </c>
      <c r="M15" s="3" t="s">
        <v>221</v>
      </c>
      <c r="N15" s="3" t="s">
        <v>238</v>
      </c>
      <c r="O15" s="3" t="s">
        <v>12</v>
      </c>
      <c r="P15" s="3" t="s">
        <v>114</v>
      </c>
      <c r="Q15" s="6" t="s">
        <v>413</v>
      </c>
      <c r="R15" s="5" t="s">
        <v>414</v>
      </c>
      <c r="S15" s="1" t="s">
        <v>352</v>
      </c>
      <c r="T15" s="1" t="s">
        <v>356</v>
      </c>
      <c r="U15" s="1" t="s">
        <v>356</v>
      </c>
    </row>
    <row r="16" spans="1:21" s="1" customFormat="1">
      <c r="A16" s="1" t="s">
        <v>165</v>
      </c>
      <c r="B16" s="1" t="s">
        <v>4</v>
      </c>
      <c r="C16" s="1" t="s">
        <v>407</v>
      </c>
      <c r="D16" s="1" t="s">
        <v>285</v>
      </c>
      <c r="E16" s="1">
        <v>2</v>
      </c>
      <c r="F16" s="1" t="s">
        <v>282</v>
      </c>
      <c r="G16" s="1" t="s">
        <v>283</v>
      </c>
      <c r="H16" s="1" t="s">
        <v>308</v>
      </c>
      <c r="I16" s="2">
        <f>INDEX('[1]Feature Data'!$I:$I,MATCH(B16,'[1]Feature Data'!$B:$B,0))</f>
        <v>770</v>
      </c>
      <c r="J16" s="1" t="s">
        <v>3</v>
      </c>
      <c r="K16" s="1" t="s">
        <v>117</v>
      </c>
      <c r="L16" s="1" t="s">
        <v>234</v>
      </c>
      <c r="M16" s="3" t="s">
        <v>222</v>
      </c>
      <c r="N16" s="3" t="s">
        <v>62</v>
      </c>
      <c r="O16" s="3" t="s">
        <v>91</v>
      </c>
      <c r="P16" s="3" t="s">
        <v>134</v>
      </c>
      <c r="Q16" s="4">
        <f>INDEX('[1]Feature Data'!$I:$I,MATCH(O16,'[1]Feature Data'!$B:$B,0))</f>
        <v>770</v>
      </c>
      <c r="R16" s="5">
        <f>I16-Q16</f>
        <v>0</v>
      </c>
      <c r="S16" s="1" t="s">
        <v>299</v>
      </c>
      <c r="T16" s="1" t="s">
        <v>239</v>
      </c>
      <c r="U16" s="1" t="s">
        <v>356</v>
      </c>
    </row>
    <row r="17" spans="1:21" s="1" customFormat="1">
      <c r="A17" s="1" t="s">
        <v>166</v>
      </c>
      <c r="B17" s="1" t="s">
        <v>5</v>
      </c>
      <c r="C17" s="1" t="s">
        <v>407</v>
      </c>
      <c r="D17" s="1" t="s">
        <v>285</v>
      </c>
      <c r="E17" s="1">
        <v>2</v>
      </c>
      <c r="F17" s="1" t="s">
        <v>282</v>
      </c>
      <c r="G17" s="1" t="s">
        <v>288</v>
      </c>
      <c r="H17" s="1" t="s">
        <v>308</v>
      </c>
      <c r="I17" s="2">
        <f>INDEX('[1]Feature Data'!$I:$I,MATCH(B17,'[1]Feature Data'!$B:$B,0))</f>
        <v>770</v>
      </c>
      <c r="J17" s="1" t="s">
        <v>3</v>
      </c>
      <c r="K17" s="1" t="s">
        <v>117</v>
      </c>
      <c r="L17" s="1" t="s">
        <v>235</v>
      </c>
      <c r="M17" s="3" t="s">
        <v>179</v>
      </c>
      <c r="N17" s="3" t="s">
        <v>59</v>
      </c>
      <c r="O17" s="3" t="s">
        <v>56</v>
      </c>
      <c r="P17" s="3" t="s">
        <v>134</v>
      </c>
      <c r="Q17" s="4">
        <f>INDEX('[1]Feature Data'!$I:$I,MATCH(O17,'[1]Feature Data'!$B:$B,0))</f>
        <v>770</v>
      </c>
      <c r="R17" s="5">
        <f>I17-Q17</f>
        <v>0</v>
      </c>
      <c r="S17" s="1" t="s">
        <v>78</v>
      </c>
      <c r="T17" s="1" t="s">
        <v>239</v>
      </c>
      <c r="U17" s="1" t="s">
        <v>356</v>
      </c>
    </row>
    <row r="18" spans="1:21" s="1" customFormat="1">
      <c r="A18" s="1" t="s">
        <v>179</v>
      </c>
      <c r="B18" s="1" t="s">
        <v>56</v>
      </c>
      <c r="C18" s="1" t="s">
        <v>407</v>
      </c>
      <c r="D18" s="1" t="s">
        <v>285</v>
      </c>
      <c r="E18" s="1">
        <v>2</v>
      </c>
      <c r="F18" s="1" t="s">
        <v>282</v>
      </c>
      <c r="G18" s="1" t="s">
        <v>288</v>
      </c>
      <c r="H18" s="1" t="s">
        <v>308</v>
      </c>
      <c r="I18" s="2">
        <f>INDEX('[1]Feature Data'!$I:$I,MATCH(B18,'[1]Feature Data'!$B:$B,0))</f>
        <v>770</v>
      </c>
      <c r="J18" s="19" t="s">
        <v>96</v>
      </c>
      <c r="K18" s="19" t="s">
        <v>134</v>
      </c>
      <c r="L18" s="1" t="s">
        <v>59</v>
      </c>
      <c r="M18" s="3"/>
      <c r="N18" s="3"/>
      <c r="O18" s="3"/>
      <c r="P18" s="3"/>
      <c r="Q18" s="52"/>
      <c r="R18" s="5"/>
      <c r="T18" s="1" t="s">
        <v>356</v>
      </c>
      <c r="U18" s="19"/>
    </row>
    <row r="19" spans="1:21" s="1" customFormat="1">
      <c r="A19" s="1" t="s">
        <v>222</v>
      </c>
      <c r="B19" s="1" t="s">
        <v>91</v>
      </c>
      <c r="C19" s="1" t="s">
        <v>407</v>
      </c>
      <c r="D19" s="1" t="s">
        <v>285</v>
      </c>
      <c r="E19" s="1">
        <v>2</v>
      </c>
      <c r="F19" s="1" t="s">
        <v>282</v>
      </c>
      <c r="G19" s="1" t="s">
        <v>288</v>
      </c>
      <c r="H19" s="1" t="s">
        <v>308</v>
      </c>
      <c r="I19" s="2">
        <f>INDEX('[1]Feature Data'!$I:$I,MATCH(B19,'[1]Feature Data'!$B:$B,0))</f>
        <v>770</v>
      </c>
      <c r="J19" s="19" t="s">
        <v>96</v>
      </c>
      <c r="K19" s="19" t="s">
        <v>134</v>
      </c>
      <c r="L19" s="1" t="s">
        <v>62</v>
      </c>
      <c r="M19" s="3"/>
      <c r="N19" s="3"/>
      <c r="O19" s="3"/>
      <c r="P19" s="3"/>
      <c r="Q19" s="52"/>
      <c r="R19" s="5"/>
      <c r="T19" s="1" t="s">
        <v>356</v>
      </c>
      <c r="U19" s="19"/>
    </row>
    <row r="20" spans="1:21" s="1" customFormat="1">
      <c r="A20" s="1" t="s">
        <v>182</v>
      </c>
      <c r="B20" s="1" t="s">
        <v>57</v>
      </c>
      <c r="C20" s="1" t="s">
        <v>407</v>
      </c>
      <c r="D20" s="1" t="s">
        <v>278</v>
      </c>
      <c r="E20" s="1">
        <v>2</v>
      </c>
      <c r="F20" s="1" t="s">
        <v>280</v>
      </c>
      <c r="G20" s="1" t="s">
        <v>288</v>
      </c>
      <c r="H20" s="1" t="s">
        <v>308</v>
      </c>
      <c r="I20" s="2">
        <f>INDEX('[1]Feature Data'!$I:$I,MATCH(B20,'[1]Feature Data'!$B:$B,0))</f>
        <v>780</v>
      </c>
      <c r="J20" s="19" t="s">
        <v>96</v>
      </c>
      <c r="K20" s="19" t="s">
        <v>134</v>
      </c>
      <c r="L20" s="1" t="s">
        <v>58</v>
      </c>
      <c r="M20" s="3"/>
      <c r="N20" s="3"/>
      <c r="O20" s="3"/>
      <c r="P20" s="3"/>
      <c r="Q20" s="52"/>
      <c r="R20" s="5"/>
      <c r="T20" s="1" t="s">
        <v>356</v>
      </c>
      <c r="U20" s="19"/>
    </row>
    <row r="21" spans="1:21" s="1" customFormat="1">
      <c r="A21" s="1" t="s">
        <v>76</v>
      </c>
      <c r="B21" s="1" t="s">
        <v>77</v>
      </c>
      <c r="C21" s="1" t="s">
        <v>407</v>
      </c>
      <c r="D21" s="1" t="s">
        <v>287</v>
      </c>
      <c r="E21" s="1">
        <v>2</v>
      </c>
      <c r="F21" s="1" t="s">
        <v>284</v>
      </c>
      <c r="G21" s="1" t="s">
        <v>286</v>
      </c>
      <c r="H21" s="1" t="s">
        <v>308</v>
      </c>
      <c r="I21" s="2">
        <f>INDEX('[1]Feature Data'!$I:$I,MATCH(B21,'[1]Feature Data'!$B:$B,0))</f>
        <v>1599</v>
      </c>
      <c r="J21" s="1" t="s">
        <v>3</v>
      </c>
      <c r="K21" s="1" t="s">
        <v>108</v>
      </c>
      <c r="L21" s="1" t="s">
        <v>186</v>
      </c>
      <c r="M21" s="3" t="s">
        <v>126</v>
      </c>
      <c r="N21" s="3" t="s">
        <v>186</v>
      </c>
      <c r="O21" s="3" t="s">
        <v>127</v>
      </c>
      <c r="P21" s="3" t="s">
        <v>112</v>
      </c>
      <c r="Q21" s="4">
        <f>INDEX('[1]Feature Data'!$I:$I,MATCH(O21,'[1]Feature Data'!$B:$B,0))</f>
        <v>1559</v>
      </c>
      <c r="R21" s="5">
        <f>I21-Q21</f>
        <v>40</v>
      </c>
      <c r="S21" s="1" t="s">
        <v>125</v>
      </c>
      <c r="T21" s="1" t="s">
        <v>131</v>
      </c>
      <c r="U21" s="1" t="s">
        <v>356</v>
      </c>
    </row>
    <row r="22" spans="1:21" s="1" customFormat="1">
      <c r="A22" s="1" t="s">
        <v>139</v>
      </c>
      <c r="B22" s="1" t="s">
        <v>95</v>
      </c>
      <c r="C22" s="1" t="s">
        <v>407</v>
      </c>
      <c r="D22" s="1" t="s">
        <v>285</v>
      </c>
      <c r="E22" s="1">
        <v>2</v>
      </c>
      <c r="F22" s="1" t="s">
        <v>282</v>
      </c>
      <c r="G22" s="1" t="s">
        <v>288</v>
      </c>
      <c r="H22" s="1" t="s">
        <v>308</v>
      </c>
      <c r="I22" s="2">
        <f>INDEX('[1]Feature Data'!$I:$I,MATCH(B22,'[1]Feature Data'!$B:$B,0))</f>
        <v>899</v>
      </c>
      <c r="J22" s="1" t="s">
        <v>6</v>
      </c>
      <c r="K22" s="1" t="s">
        <v>118</v>
      </c>
      <c r="L22" s="1" t="s">
        <v>186</v>
      </c>
      <c r="M22" s="3" t="s">
        <v>179</v>
      </c>
      <c r="N22" s="3" t="s">
        <v>59</v>
      </c>
      <c r="O22" s="3" t="s">
        <v>56</v>
      </c>
      <c r="P22" s="3" t="s">
        <v>134</v>
      </c>
      <c r="Q22" s="4">
        <f>INDEX('[1]Feature Data'!$I:$I,MATCH(O22,'[1]Feature Data'!$B:$B,0))</f>
        <v>770</v>
      </c>
      <c r="R22" s="5">
        <f>I22-Q22</f>
        <v>129</v>
      </c>
      <c r="S22" s="1" t="s">
        <v>78</v>
      </c>
      <c r="T22" s="1" t="s">
        <v>356</v>
      </c>
      <c r="U22" s="3" t="s">
        <v>140</v>
      </c>
    </row>
    <row r="23" spans="1:21" s="1" customFormat="1">
      <c r="A23" s="1" t="s">
        <v>103</v>
      </c>
      <c r="B23" s="1" t="s">
        <v>104</v>
      </c>
      <c r="C23" s="1" t="s">
        <v>407</v>
      </c>
      <c r="D23" s="1" t="s">
        <v>285</v>
      </c>
      <c r="E23" s="1">
        <v>2</v>
      </c>
      <c r="F23" s="1" t="s">
        <v>284</v>
      </c>
      <c r="G23" s="1" t="s">
        <v>288</v>
      </c>
      <c r="H23" s="1" t="s">
        <v>308</v>
      </c>
      <c r="I23" s="2">
        <f>INDEX('[1]Feature Data'!$I:$I,MATCH(B23,'[1]Feature Data'!$B:$B,0))</f>
        <v>790</v>
      </c>
      <c r="J23" s="19" t="s">
        <v>96</v>
      </c>
      <c r="K23" s="19" t="s">
        <v>112</v>
      </c>
      <c r="M23" s="3"/>
      <c r="N23" s="3"/>
      <c r="O23" s="3"/>
      <c r="P23" s="3"/>
      <c r="Q23" s="52"/>
      <c r="R23" s="5"/>
      <c r="T23" s="1" t="s">
        <v>356</v>
      </c>
      <c r="U23" s="19"/>
    </row>
    <row r="24" spans="1:21" s="1" customFormat="1">
      <c r="A24" s="1" t="s">
        <v>160</v>
      </c>
      <c r="B24" s="1" t="s">
        <v>9</v>
      </c>
      <c r="C24" s="1" t="s">
        <v>408</v>
      </c>
      <c r="D24" s="1" t="s">
        <v>278</v>
      </c>
      <c r="E24" s="1">
        <v>2</v>
      </c>
      <c r="F24" s="1" t="s">
        <v>280</v>
      </c>
      <c r="G24" s="1" t="s">
        <v>288</v>
      </c>
      <c r="H24" s="1" t="s">
        <v>308</v>
      </c>
      <c r="I24" s="2">
        <f>INDEX('[1]Feature Data'!$I:$I,MATCH(B24,'[1]Feature Data'!$B:$B,0))</f>
        <v>2929</v>
      </c>
      <c r="J24" s="1" t="s">
        <v>35</v>
      </c>
      <c r="K24" s="1" t="s">
        <v>110</v>
      </c>
      <c r="L24" s="1" t="s">
        <v>186</v>
      </c>
      <c r="M24" s="3" t="s">
        <v>161</v>
      </c>
      <c r="N24" s="3" t="s">
        <v>186</v>
      </c>
      <c r="O24" s="3" t="s">
        <v>86</v>
      </c>
      <c r="P24" s="3" t="s">
        <v>134</v>
      </c>
      <c r="Q24" s="4">
        <f>INDEX('[1]Feature Data'!$I:$I,MATCH(O24,'[1]Feature Data'!$B:$B,0))</f>
        <v>1149</v>
      </c>
      <c r="R24" s="5">
        <f>I24-Q24</f>
        <v>1780</v>
      </c>
      <c r="S24" s="1" t="s">
        <v>306</v>
      </c>
      <c r="T24" s="1" t="s">
        <v>404</v>
      </c>
      <c r="U24" s="1" t="s">
        <v>356</v>
      </c>
    </row>
    <row r="25" spans="1:21" s="1" customFormat="1">
      <c r="A25" s="1" t="s">
        <v>158</v>
      </c>
      <c r="B25" s="1" t="s">
        <v>10</v>
      </c>
      <c r="C25" s="1" t="s">
        <v>408</v>
      </c>
      <c r="D25" s="1" t="s">
        <v>278</v>
      </c>
      <c r="E25" s="1">
        <v>2</v>
      </c>
      <c r="F25" s="1" t="s">
        <v>280</v>
      </c>
      <c r="G25" s="1" t="s">
        <v>288</v>
      </c>
      <c r="H25" s="1" t="s">
        <v>308</v>
      </c>
      <c r="I25" s="2">
        <f>INDEX('[1]Feature Data'!$I:$I,MATCH(B25,'[1]Feature Data'!$B:$B,0))</f>
        <v>3690</v>
      </c>
      <c r="J25" s="1" t="s">
        <v>35</v>
      </c>
      <c r="K25" s="1" t="s">
        <v>110</v>
      </c>
      <c r="L25" s="1" t="s">
        <v>186</v>
      </c>
      <c r="M25" s="3" t="s">
        <v>159</v>
      </c>
      <c r="N25" s="3" t="s">
        <v>186</v>
      </c>
      <c r="O25" s="3" t="s">
        <v>87</v>
      </c>
      <c r="P25" s="3" t="s">
        <v>134</v>
      </c>
      <c r="Q25" s="4">
        <f>INDEX('[1]Feature Data'!$I:$I,MATCH(O25,'[1]Feature Data'!$B:$B,0))</f>
        <v>1299</v>
      </c>
      <c r="R25" s="5">
        <f>I25-Q25</f>
        <v>2391</v>
      </c>
      <c r="S25" s="75" t="s">
        <v>306</v>
      </c>
      <c r="T25" s="1" t="s">
        <v>405</v>
      </c>
      <c r="U25" s="1" t="s">
        <v>356</v>
      </c>
    </row>
    <row r="26" spans="1:21" s="1" customFormat="1">
      <c r="A26" s="1" t="s">
        <v>325</v>
      </c>
      <c r="B26" s="1" t="s">
        <v>127</v>
      </c>
      <c r="C26" s="1" t="s">
        <v>407</v>
      </c>
      <c r="D26" s="1" t="s">
        <v>287</v>
      </c>
      <c r="E26" s="1">
        <v>2</v>
      </c>
      <c r="F26" s="1" t="s">
        <v>284</v>
      </c>
      <c r="G26" s="1" t="s">
        <v>288</v>
      </c>
      <c r="H26" s="1" t="s">
        <v>308</v>
      </c>
      <c r="I26" s="2">
        <f>INDEX('[1]Feature Data'!$I:$I,MATCH(B26,'[1]Feature Data'!$B:$B,0))</f>
        <v>1559</v>
      </c>
      <c r="J26" s="19" t="s">
        <v>96</v>
      </c>
      <c r="K26" s="19" t="s">
        <v>112</v>
      </c>
      <c r="M26" s="3"/>
      <c r="N26" s="3"/>
      <c r="O26" s="3"/>
      <c r="P26" s="3"/>
      <c r="Q26" s="52"/>
      <c r="R26" s="5"/>
      <c r="T26" s="1" t="s">
        <v>356</v>
      </c>
      <c r="U26" s="19"/>
    </row>
    <row r="27" spans="1:21" s="1" customFormat="1">
      <c r="A27" s="1" t="s">
        <v>173</v>
      </c>
      <c r="B27" s="1" t="s">
        <v>145</v>
      </c>
      <c r="C27" s="1" t="s">
        <v>407</v>
      </c>
      <c r="D27" s="1" t="s">
        <v>278</v>
      </c>
      <c r="E27" s="1">
        <v>2</v>
      </c>
      <c r="F27" s="1" t="s">
        <v>280</v>
      </c>
      <c r="G27" s="1" t="s">
        <v>288</v>
      </c>
      <c r="H27" s="1" t="s">
        <v>308</v>
      </c>
      <c r="I27" s="2">
        <f>INDEX('[1]Feature Data'!$I:$I,MATCH(B27,'[1]Feature Data'!$B:$B,0))</f>
        <v>685</v>
      </c>
      <c r="J27" s="1" t="s">
        <v>34</v>
      </c>
      <c r="K27" s="1" t="s">
        <v>116</v>
      </c>
      <c r="L27" s="1" t="s">
        <v>236</v>
      </c>
      <c r="M27" s="3" t="s">
        <v>223</v>
      </c>
      <c r="N27" s="3" t="s">
        <v>119</v>
      </c>
      <c r="O27" s="3" t="s">
        <v>107</v>
      </c>
      <c r="P27" s="3" t="s">
        <v>134</v>
      </c>
      <c r="Q27" s="4">
        <f>INDEX('[1]Feature Data'!$I:$I,MATCH(O27,'[1]Feature Data'!$B:$B,0))</f>
        <v>692</v>
      </c>
      <c r="R27" s="5">
        <f>I27-Q27</f>
        <v>-7</v>
      </c>
      <c r="S27" s="1" t="s">
        <v>296</v>
      </c>
      <c r="T27" s="1" t="s">
        <v>301</v>
      </c>
      <c r="U27" s="1" t="s">
        <v>356</v>
      </c>
    </row>
    <row r="28" spans="1:21" s="1" customFormat="1">
      <c r="A28" s="1" t="s">
        <v>303</v>
      </c>
      <c r="B28" s="1" t="s">
        <v>292</v>
      </c>
      <c r="C28" s="1" t="s">
        <v>407</v>
      </c>
      <c r="D28" s="1" t="s">
        <v>278</v>
      </c>
      <c r="E28" s="1">
        <v>2</v>
      </c>
      <c r="F28" s="1" t="s">
        <v>281</v>
      </c>
      <c r="G28" s="1" t="s">
        <v>288</v>
      </c>
      <c r="H28" s="1" t="s">
        <v>309</v>
      </c>
      <c r="I28" s="2">
        <f>INDEX('[1]Feature Data'!$I:$I,MATCH(B28,'[1]Feature Data'!$B:$B,0))</f>
        <v>775</v>
      </c>
      <c r="J28" s="19" t="s">
        <v>96</v>
      </c>
      <c r="K28" s="19" t="s">
        <v>134</v>
      </c>
      <c r="M28" s="3"/>
      <c r="N28" s="3"/>
      <c r="O28" s="3"/>
      <c r="P28" s="3"/>
      <c r="Q28" s="52"/>
      <c r="R28" s="5"/>
      <c r="T28" s="1" t="s">
        <v>356</v>
      </c>
      <c r="U28" s="19"/>
    </row>
    <row r="29" spans="1:21" s="1" customFormat="1">
      <c r="A29" s="1" t="s">
        <v>172</v>
      </c>
      <c r="B29" s="1" t="s">
        <v>144</v>
      </c>
      <c r="C29" s="1" t="s">
        <v>407</v>
      </c>
      <c r="D29" s="1" t="s">
        <v>278</v>
      </c>
      <c r="E29" s="1">
        <v>2</v>
      </c>
      <c r="F29" s="1" t="s">
        <v>280</v>
      </c>
      <c r="G29" s="1" t="s">
        <v>283</v>
      </c>
      <c r="H29" s="1" t="s">
        <v>308</v>
      </c>
      <c r="I29" s="2">
        <f>INDEX('[1]Feature Data'!$I:$I,MATCH(B29,'[1]Feature Data'!$B:$B,0))</f>
        <v>685</v>
      </c>
      <c r="J29" s="1" t="s">
        <v>34</v>
      </c>
      <c r="K29" s="1" t="s">
        <v>116</v>
      </c>
      <c r="L29" s="1" t="s">
        <v>237</v>
      </c>
      <c r="M29" s="3" t="s">
        <v>222</v>
      </c>
      <c r="N29" s="3" t="s">
        <v>62</v>
      </c>
      <c r="O29" s="3" t="s">
        <v>91</v>
      </c>
      <c r="P29" s="3" t="s">
        <v>134</v>
      </c>
      <c r="Q29" s="4">
        <f>INDEX('[1]Feature Data'!$I:$I,MATCH(O29,'[1]Feature Data'!$B:$B,0))</f>
        <v>770</v>
      </c>
      <c r="R29" s="5">
        <f>I29-Q29</f>
        <v>-85</v>
      </c>
      <c r="S29" s="1" t="s">
        <v>353</v>
      </c>
      <c r="T29" s="1" t="s">
        <v>301</v>
      </c>
      <c r="U29" s="3" t="s">
        <v>351</v>
      </c>
    </row>
    <row r="30" spans="1:21" s="1" customFormat="1">
      <c r="A30" s="1" t="s">
        <v>190</v>
      </c>
      <c r="B30" s="1" t="s">
        <v>189</v>
      </c>
      <c r="C30" s="1" t="s">
        <v>407</v>
      </c>
      <c r="D30" s="1" t="s">
        <v>285</v>
      </c>
      <c r="E30" s="1">
        <v>2</v>
      </c>
      <c r="F30" s="1" t="s">
        <v>282</v>
      </c>
      <c r="G30" s="1" t="s">
        <v>288</v>
      </c>
      <c r="H30" s="1" t="s">
        <v>309</v>
      </c>
      <c r="I30" s="2">
        <f>INDEX('[1]Feature Data'!$I:$I,MATCH(B30,'[1]Feature Data'!$B:$B,0))</f>
        <v>1130</v>
      </c>
      <c r="J30" s="1" t="s">
        <v>6</v>
      </c>
      <c r="K30" s="1" t="s">
        <v>290</v>
      </c>
      <c r="L30" s="1" t="s">
        <v>186</v>
      </c>
      <c r="M30" s="3" t="s">
        <v>180</v>
      </c>
      <c r="N30" s="3" t="s">
        <v>186</v>
      </c>
      <c r="O30" s="3" t="s">
        <v>150</v>
      </c>
      <c r="P30" s="3" t="s">
        <v>134</v>
      </c>
      <c r="Q30" s="4">
        <f>INDEX('[1]Feature Data'!$I:$I,MATCH(O30,'[1]Feature Data'!$B:$B,0))</f>
        <v>868</v>
      </c>
      <c r="R30" s="5">
        <f>I30-Q30</f>
        <v>262</v>
      </c>
      <c r="S30" s="1" t="s">
        <v>355</v>
      </c>
      <c r="T30" s="1" t="s">
        <v>315</v>
      </c>
      <c r="U30" s="1" t="s">
        <v>356</v>
      </c>
    </row>
    <row r="31" spans="1:21" s="1" customFormat="1">
      <c r="A31" s="1" t="s">
        <v>223</v>
      </c>
      <c r="B31" s="1" t="s">
        <v>107</v>
      </c>
      <c r="C31" s="1" t="s">
        <v>407</v>
      </c>
      <c r="D31" s="1" t="s">
        <v>278</v>
      </c>
      <c r="E31" s="1">
        <v>2</v>
      </c>
      <c r="F31" s="1" t="s">
        <v>280</v>
      </c>
      <c r="G31" s="1" t="s">
        <v>288</v>
      </c>
      <c r="H31" s="1" t="s">
        <v>308</v>
      </c>
      <c r="I31" s="2">
        <f>INDEX('[1]Feature Data'!$I:$I,MATCH(B31,'[1]Feature Data'!$B:$B,0))</f>
        <v>692</v>
      </c>
      <c r="J31" s="19" t="s">
        <v>96</v>
      </c>
      <c r="K31" s="19" t="s">
        <v>134</v>
      </c>
      <c r="L31" s="1" t="s">
        <v>119</v>
      </c>
      <c r="M31" s="3"/>
      <c r="N31" s="3"/>
      <c r="O31" s="3"/>
      <c r="P31" s="3"/>
      <c r="Q31" s="52"/>
      <c r="R31" s="5"/>
      <c r="T31" s="1" t="s">
        <v>356</v>
      </c>
      <c r="U31" s="19"/>
    </row>
    <row r="32" spans="1:21">
      <c r="A32" s="1" t="s">
        <v>184</v>
      </c>
      <c r="B32" s="1" t="s">
        <v>155</v>
      </c>
      <c r="C32" s="1" t="s">
        <v>407</v>
      </c>
      <c r="D32" s="1" t="s">
        <v>278</v>
      </c>
      <c r="E32" s="1">
        <v>2</v>
      </c>
      <c r="F32" s="1" t="s">
        <v>280</v>
      </c>
      <c r="G32" s="1" t="s">
        <v>288</v>
      </c>
      <c r="H32" s="1" t="s">
        <v>309</v>
      </c>
      <c r="I32" s="2">
        <f>INDEX('[1]Feature Data'!$I:$I,MATCH(B32,'[1]Feature Data'!$B:$B,0))</f>
        <v>696</v>
      </c>
      <c r="J32" s="19" t="s">
        <v>96</v>
      </c>
      <c r="K32" s="19" t="s">
        <v>134</v>
      </c>
      <c r="L32" s="1"/>
      <c r="M32" s="3"/>
      <c r="N32" s="3"/>
      <c r="O32" s="3"/>
      <c r="P32" s="3"/>
      <c r="Q32" s="52"/>
      <c r="R32" s="5"/>
      <c r="S32" s="1"/>
      <c r="T32" s="1" t="s">
        <v>356</v>
      </c>
    </row>
    <row r="33" spans="1:21">
      <c r="A33" s="1" t="s">
        <v>192</v>
      </c>
      <c r="B33" s="1" t="s">
        <v>191</v>
      </c>
      <c r="C33" s="1" t="s">
        <v>407</v>
      </c>
      <c r="D33" s="1" t="s">
        <v>285</v>
      </c>
      <c r="E33" s="1">
        <v>4</v>
      </c>
      <c r="F33" s="1" t="s">
        <v>282</v>
      </c>
      <c r="G33" s="1" t="s">
        <v>288</v>
      </c>
      <c r="H33" s="1" t="s">
        <v>309</v>
      </c>
      <c r="I33" s="2">
        <f>INDEX('[1]Feature Data'!$I:$I,MATCH(B33,'[1]Feature Data'!$B:$B,0))</f>
        <v>2287</v>
      </c>
      <c r="J33" s="1" t="s">
        <v>6</v>
      </c>
      <c r="K33" s="1" t="s">
        <v>290</v>
      </c>
      <c r="L33" s="1" t="s">
        <v>186</v>
      </c>
      <c r="M33" s="3" t="s">
        <v>186</v>
      </c>
      <c r="N33" s="3" t="s">
        <v>186</v>
      </c>
      <c r="O33" s="3" t="s">
        <v>186</v>
      </c>
      <c r="P33" s="3" t="s">
        <v>186</v>
      </c>
      <c r="Q33" s="4">
        <v>0</v>
      </c>
      <c r="R33" s="5">
        <f>I33-Q33</f>
        <v>2287</v>
      </c>
      <c r="S33" s="1"/>
      <c r="T33" s="1" t="s">
        <v>307</v>
      </c>
      <c r="U33" s="1" t="s">
        <v>356</v>
      </c>
    </row>
    <row r="34" spans="1:21">
      <c r="A34" s="1" t="s">
        <v>322</v>
      </c>
      <c r="B34" s="1" t="s">
        <v>323</v>
      </c>
      <c r="C34" s="1" t="s">
        <v>407</v>
      </c>
      <c r="D34" s="1" t="s">
        <v>278</v>
      </c>
      <c r="E34" s="1">
        <v>4</v>
      </c>
      <c r="F34" s="1" t="s">
        <v>280</v>
      </c>
      <c r="G34" s="1" t="s">
        <v>288</v>
      </c>
      <c r="H34" s="1" t="s">
        <v>309</v>
      </c>
      <c r="I34" s="2">
        <f>INDEX('[1]Feature Data'!$I:$I,MATCH(B34,'[1]Feature Data'!$B:$B,0))</f>
        <v>1039</v>
      </c>
      <c r="J34" s="19" t="s">
        <v>96</v>
      </c>
      <c r="K34" s="19" t="s">
        <v>134</v>
      </c>
      <c r="L34" s="1"/>
      <c r="M34" s="3"/>
      <c r="N34" s="3"/>
      <c r="O34" s="3"/>
      <c r="P34" s="3"/>
      <c r="Q34" s="52"/>
      <c r="R34" s="5"/>
      <c r="S34" s="1"/>
      <c r="T34" s="1" t="s">
        <v>356</v>
      </c>
    </row>
    <row r="35" spans="1:21">
      <c r="A35" s="1" t="s">
        <v>194</v>
      </c>
      <c r="B35" s="1" t="s">
        <v>193</v>
      </c>
      <c r="C35" s="1" t="s">
        <v>407</v>
      </c>
      <c r="D35" s="1" t="s">
        <v>278</v>
      </c>
      <c r="E35" s="1">
        <v>2</v>
      </c>
      <c r="F35" s="1" t="s">
        <v>281</v>
      </c>
      <c r="G35" s="1" t="s">
        <v>289</v>
      </c>
      <c r="H35" s="1" t="s">
        <v>309</v>
      </c>
      <c r="I35" s="2">
        <f>INDEX('[1]Feature Data'!$I:$I,MATCH(B35,'[1]Feature Data'!$B:$B,0))</f>
        <v>806</v>
      </c>
      <c r="J35" s="1" t="s">
        <v>34</v>
      </c>
      <c r="K35" s="1" t="s">
        <v>133</v>
      </c>
      <c r="L35" s="1" t="s">
        <v>186</v>
      </c>
      <c r="M35" s="3" t="s">
        <v>293</v>
      </c>
      <c r="N35" s="3" t="s">
        <v>186</v>
      </c>
      <c r="O35" s="3" t="s">
        <v>294</v>
      </c>
      <c r="P35" s="3" t="s">
        <v>134</v>
      </c>
      <c r="Q35" s="4">
        <f>INDEX('[1]Feature Data'!$I:$I,MATCH(O35,'[1]Feature Data'!$B:$B,0))</f>
        <v>702</v>
      </c>
      <c r="R35" s="5">
        <f>I35-Q35</f>
        <v>104</v>
      </c>
      <c r="S35" s="1" t="s">
        <v>296</v>
      </c>
      <c r="T35" s="1" t="s">
        <v>297</v>
      </c>
      <c r="U35" s="1" t="s">
        <v>356</v>
      </c>
    </row>
    <row r="36" spans="1:21" s="1" customFormat="1">
      <c r="A36" s="1" t="s">
        <v>293</v>
      </c>
      <c r="B36" s="1" t="s">
        <v>294</v>
      </c>
      <c r="C36" s="1" t="s">
        <v>407</v>
      </c>
      <c r="D36" s="1" t="s">
        <v>278</v>
      </c>
      <c r="E36" s="1">
        <v>2</v>
      </c>
      <c r="F36" s="1" t="s">
        <v>281</v>
      </c>
      <c r="G36" s="1" t="s">
        <v>288</v>
      </c>
      <c r="H36" s="1" t="s">
        <v>309</v>
      </c>
      <c r="I36" s="2">
        <f>INDEX('[1]Feature Data'!$I:$I,MATCH(B36,'[1]Feature Data'!$B:$B,0))</f>
        <v>702</v>
      </c>
      <c r="J36" s="19" t="s">
        <v>96</v>
      </c>
      <c r="K36" s="19" t="s">
        <v>134</v>
      </c>
      <c r="M36" s="3"/>
      <c r="N36" s="3"/>
      <c r="O36" s="3"/>
      <c r="P36" s="3"/>
      <c r="Q36" s="52"/>
      <c r="R36" s="5"/>
      <c r="T36" s="1" t="s">
        <v>356</v>
      </c>
      <c r="U36" s="19"/>
    </row>
    <row r="37" spans="1:21" s="1" customFormat="1">
      <c r="A37" s="1" t="s">
        <v>196</v>
      </c>
      <c r="B37" s="1" t="s">
        <v>195</v>
      </c>
      <c r="C37" s="1" t="s">
        <v>407</v>
      </c>
      <c r="D37" s="1" t="s">
        <v>285</v>
      </c>
      <c r="E37" s="1">
        <v>2</v>
      </c>
      <c r="F37" s="1" t="s">
        <v>282</v>
      </c>
      <c r="G37" s="1" t="s">
        <v>289</v>
      </c>
      <c r="H37" s="1" t="s">
        <v>309</v>
      </c>
      <c r="I37" s="2">
        <f>INDEX('[1]Feature Data'!$I:$I,MATCH(B37,'[1]Feature Data'!$B:$B,0))</f>
        <v>1130</v>
      </c>
      <c r="J37" s="1" t="s">
        <v>6</v>
      </c>
      <c r="K37" s="1" t="s">
        <v>290</v>
      </c>
      <c r="L37" s="1" t="s">
        <v>186</v>
      </c>
      <c r="M37" s="3" t="s">
        <v>184</v>
      </c>
      <c r="N37" s="3" t="s">
        <v>186</v>
      </c>
      <c r="O37" s="3" t="s">
        <v>155</v>
      </c>
      <c r="P37" s="3" t="s">
        <v>134</v>
      </c>
      <c r="Q37" s="4">
        <f>INDEX('[1]Feature Data'!$I:$I,MATCH(O37,'[1]Feature Data'!$B:$B,0))</f>
        <v>696</v>
      </c>
      <c r="R37" s="5">
        <f>I37-Q37</f>
        <v>434</v>
      </c>
      <c r="S37" s="1" t="s">
        <v>300</v>
      </c>
      <c r="T37" s="1" t="s">
        <v>315</v>
      </c>
      <c r="U37" s="1" t="s">
        <v>356</v>
      </c>
    </row>
    <row r="38" spans="1:21" s="1" customFormat="1">
      <c r="A38" s="1" t="s">
        <v>168</v>
      </c>
      <c r="B38" s="1" t="s">
        <v>148</v>
      </c>
      <c r="C38" s="1" t="s">
        <v>407</v>
      </c>
      <c r="D38" s="1" t="s">
        <v>285</v>
      </c>
      <c r="E38" s="1">
        <v>2</v>
      </c>
      <c r="F38" s="1" t="s">
        <v>282</v>
      </c>
      <c r="G38" s="1" t="s">
        <v>289</v>
      </c>
      <c r="H38" s="1" t="s">
        <v>309</v>
      </c>
      <c r="I38" s="2">
        <f>INDEX('[1]Feature Data'!$I:$I,MATCH(B38,'[1]Feature Data'!$B:$B,0))</f>
        <v>905</v>
      </c>
      <c r="J38" s="1" t="s">
        <v>3</v>
      </c>
      <c r="K38" s="1" t="s">
        <v>149</v>
      </c>
      <c r="L38" s="1" t="s">
        <v>186</v>
      </c>
      <c r="M38" s="3" t="s">
        <v>181</v>
      </c>
      <c r="N38" s="3" t="s">
        <v>186</v>
      </c>
      <c r="O38" s="3" t="s">
        <v>151</v>
      </c>
      <c r="P38" s="3" t="s">
        <v>134</v>
      </c>
      <c r="Q38" s="4">
        <f>INDEX('[1]Feature Data'!$I:$I,MATCH(O38,'[1]Feature Data'!$B:$B,0))</f>
        <v>868</v>
      </c>
      <c r="R38" s="5">
        <f>I38-Q38</f>
        <v>37</v>
      </c>
      <c r="S38" s="1" t="s">
        <v>300</v>
      </c>
      <c r="T38" s="19" t="s">
        <v>316</v>
      </c>
      <c r="U38" s="1" t="s">
        <v>356</v>
      </c>
    </row>
    <row r="39" spans="1:21" s="1" customFormat="1">
      <c r="A39" s="1" t="s">
        <v>200</v>
      </c>
      <c r="B39" s="1" t="s">
        <v>199</v>
      </c>
      <c r="C39" s="1" t="s">
        <v>407</v>
      </c>
      <c r="D39" s="1" t="s">
        <v>285</v>
      </c>
      <c r="E39" s="1">
        <v>2</v>
      </c>
      <c r="F39" s="1" t="s">
        <v>282</v>
      </c>
      <c r="G39" s="1" t="s">
        <v>289</v>
      </c>
      <c r="H39" s="1" t="s">
        <v>309</v>
      </c>
      <c r="I39" s="2">
        <f>INDEX('[1]Feature Data'!$I:$I,MATCH(B39,'[1]Feature Data'!$B:$B,0))</f>
        <v>863</v>
      </c>
      <c r="J39" s="1" t="s">
        <v>34</v>
      </c>
      <c r="K39" s="1" t="s">
        <v>116</v>
      </c>
      <c r="L39" s="1" t="s">
        <v>186</v>
      </c>
      <c r="M39" s="3" t="s">
        <v>181</v>
      </c>
      <c r="N39" s="3" t="s">
        <v>186</v>
      </c>
      <c r="O39" s="3" t="s">
        <v>151</v>
      </c>
      <c r="P39" s="3" t="s">
        <v>134</v>
      </c>
      <c r="Q39" s="4">
        <f>INDEX('[1]Feature Data'!$I:$I,MATCH(O39,'[1]Feature Data'!$B:$B,0))</f>
        <v>868</v>
      </c>
      <c r="R39" s="5">
        <f>I39-Q39</f>
        <v>-5</v>
      </c>
      <c r="S39" s="1" t="s">
        <v>296</v>
      </c>
      <c r="T39" s="1" t="s">
        <v>298</v>
      </c>
      <c r="U39" s="1" t="s">
        <v>356</v>
      </c>
    </row>
    <row r="40" spans="1:21" s="1" customFormat="1">
      <c r="A40" s="1" t="s">
        <v>181</v>
      </c>
      <c r="B40" s="1" t="s">
        <v>151</v>
      </c>
      <c r="C40" s="1" t="s">
        <v>407</v>
      </c>
      <c r="D40" s="1" t="s">
        <v>285</v>
      </c>
      <c r="E40" s="1">
        <v>2</v>
      </c>
      <c r="F40" s="1" t="s">
        <v>282</v>
      </c>
      <c r="G40" s="1" t="s">
        <v>288</v>
      </c>
      <c r="H40" s="1" t="s">
        <v>309</v>
      </c>
      <c r="I40" s="2">
        <f>INDEX('[1]Feature Data'!$I:$I,MATCH(B40,'[1]Feature Data'!$B:$B,0))</f>
        <v>868</v>
      </c>
      <c r="J40" s="19" t="s">
        <v>96</v>
      </c>
      <c r="K40" s="19" t="s">
        <v>134</v>
      </c>
      <c r="M40" s="3"/>
      <c r="N40" s="3"/>
      <c r="O40" s="3"/>
      <c r="P40" s="3"/>
      <c r="Q40" s="52"/>
      <c r="R40" s="5"/>
      <c r="T40" s="1" t="s">
        <v>356</v>
      </c>
      <c r="U40" s="19"/>
    </row>
    <row r="41" spans="1:21" s="1" customFormat="1">
      <c r="A41" s="1" t="s">
        <v>120</v>
      </c>
      <c r="B41" s="1" t="s">
        <v>121</v>
      </c>
      <c r="C41" s="1" t="s">
        <v>407</v>
      </c>
      <c r="D41" s="1" t="s">
        <v>278</v>
      </c>
      <c r="E41" s="1">
        <v>2</v>
      </c>
      <c r="F41" s="1" t="s">
        <v>280</v>
      </c>
      <c r="G41" s="1" t="s">
        <v>288</v>
      </c>
      <c r="H41" s="1" t="s">
        <v>308</v>
      </c>
      <c r="I41" s="2">
        <f>INDEX('[1]Feature Data'!$I:$I,MATCH(B41,'[1]Feature Data'!$B:$B,0))</f>
        <v>645</v>
      </c>
      <c r="J41" s="1" t="s">
        <v>3</v>
      </c>
      <c r="K41" s="1" t="s">
        <v>117</v>
      </c>
      <c r="L41" s="1" t="s">
        <v>186</v>
      </c>
      <c r="M41" s="3" t="s">
        <v>223</v>
      </c>
      <c r="N41" s="3" t="s">
        <v>119</v>
      </c>
      <c r="O41" s="3" t="s">
        <v>107</v>
      </c>
      <c r="P41" s="3" t="s">
        <v>134</v>
      </c>
      <c r="Q41" s="4">
        <f>INDEX('[1]Feature Data'!$I:$I,MATCH(O41,'[1]Feature Data'!$B:$B,0))</f>
        <v>692</v>
      </c>
      <c r="R41" s="5">
        <f>I41-Q41</f>
        <v>-47</v>
      </c>
      <c r="S41" s="1" t="s">
        <v>296</v>
      </c>
      <c r="T41" s="1" t="s">
        <v>239</v>
      </c>
      <c r="U41" s="1" t="s">
        <v>356</v>
      </c>
    </row>
    <row r="42" spans="1:21" s="1" customFormat="1">
      <c r="A42" s="1" t="s">
        <v>167</v>
      </c>
      <c r="B42" s="1" t="s">
        <v>147</v>
      </c>
      <c r="C42" s="1" t="s">
        <v>407</v>
      </c>
      <c r="D42" s="1" t="s">
        <v>285</v>
      </c>
      <c r="E42" s="1">
        <v>2</v>
      </c>
      <c r="F42" s="1" t="s">
        <v>282</v>
      </c>
      <c r="G42" s="1" t="s">
        <v>288</v>
      </c>
      <c r="H42" s="1" t="s">
        <v>309</v>
      </c>
      <c r="I42" s="2">
        <f>INDEX('[1]Feature Data'!$I:$I,MATCH(B42,'[1]Feature Data'!$B:$B,0))</f>
        <v>905</v>
      </c>
      <c r="J42" s="1" t="s">
        <v>3</v>
      </c>
      <c r="K42" s="1" t="s">
        <v>149</v>
      </c>
      <c r="L42" s="1" t="s">
        <v>186</v>
      </c>
      <c r="M42" s="3" t="s">
        <v>180</v>
      </c>
      <c r="N42" s="3" t="s">
        <v>186</v>
      </c>
      <c r="O42" s="3" t="s">
        <v>150</v>
      </c>
      <c r="P42" s="3" t="s">
        <v>134</v>
      </c>
      <c r="Q42" s="4">
        <f>INDEX('[1]Feature Data'!$I:$I,MATCH(O42,'[1]Feature Data'!$B:$B,0))</f>
        <v>868</v>
      </c>
      <c r="R42" s="5">
        <f>I42-Q42</f>
        <v>37</v>
      </c>
      <c r="S42" s="1" t="s">
        <v>300</v>
      </c>
      <c r="T42" s="19" t="s">
        <v>316</v>
      </c>
      <c r="U42" s="1" t="s">
        <v>356</v>
      </c>
    </row>
    <row r="43" spans="1:21" s="1" customFormat="1">
      <c r="A43" s="1" t="s">
        <v>152</v>
      </c>
      <c r="B43" s="156" t="s">
        <v>153</v>
      </c>
      <c r="C43" s="1" t="s">
        <v>407</v>
      </c>
      <c r="D43" s="1" t="s">
        <v>278</v>
      </c>
      <c r="E43" s="1">
        <v>2</v>
      </c>
      <c r="F43" s="1" t="s">
        <v>280</v>
      </c>
      <c r="G43" s="1" t="s">
        <v>288</v>
      </c>
      <c r="H43" s="1" t="s">
        <v>309</v>
      </c>
      <c r="I43" s="2">
        <f>INDEX('[1]Feature Data'!$I:$I,MATCH(B43,'[1]Feature Data'!$B:$B,0))</f>
        <v>639</v>
      </c>
      <c r="J43" s="1" t="s">
        <v>3</v>
      </c>
      <c r="K43" s="1" t="s">
        <v>117</v>
      </c>
      <c r="L43" s="1" t="s">
        <v>186</v>
      </c>
      <c r="M43" s="3" t="s">
        <v>183</v>
      </c>
      <c r="N43" s="3" t="s">
        <v>186</v>
      </c>
      <c r="O43" s="3" t="s">
        <v>154</v>
      </c>
      <c r="P43" s="3" t="s">
        <v>134</v>
      </c>
      <c r="Q43" s="4">
        <f>INDEX('[1]Feature Data'!$I:$I,MATCH(O43,'[1]Feature Data'!$B:$B,0))</f>
        <v>696</v>
      </c>
      <c r="R43" s="5">
        <f>I43-Q43</f>
        <v>-57</v>
      </c>
      <c r="S43" s="1" t="s">
        <v>300</v>
      </c>
      <c r="T43" s="1" t="s">
        <v>239</v>
      </c>
      <c r="U43" s="208" t="s">
        <v>311</v>
      </c>
    </row>
    <row r="44" spans="1:21" s="1" customFormat="1">
      <c r="A44" s="1" t="s">
        <v>183</v>
      </c>
      <c r="B44" s="1" t="s">
        <v>154</v>
      </c>
      <c r="C44" s="1" t="s">
        <v>407</v>
      </c>
      <c r="D44" s="1" t="s">
        <v>278</v>
      </c>
      <c r="E44" s="1">
        <v>2</v>
      </c>
      <c r="F44" s="1" t="s">
        <v>280</v>
      </c>
      <c r="G44" s="1" t="s">
        <v>288</v>
      </c>
      <c r="H44" s="1" t="s">
        <v>309</v>
      </c>
      <c r="I44" s="2">
        <f>INDEX('[1]Feature Data'!$I:$I,MATCH(B44,'[1]Feature Data'!$B:$B,0))</f>
        <v>696</v>
      </c>
      <c r="J44" s="19" t="s">
        <v>96</v>
      </c>
      <c r="K44" s="19" t="s">
        <v>134</v>
      </c>
      <c r="M44" s="3"/>
      <c r="N44" s="3"/>
      <c r="O44" s="3"/>
      <c r="P44" s="3"/>
      <c r="Q44" s="52"/>
      <c r="R44" s="5"/>
      <c r="T44" s="1" t="s">
        <v>356</v>
      </c>
      <c r="U44" s="19"/>
    </row>
    <row r="45" spans="1:21" s="1" customFormat="1">
      <c r="A45" s="1" t="s">
        <v>180</v>
      </c>
      <c r="B45" s="1" t="s">
        <v>150</v>
      </c>
      <c r="C45" s="1" t="s">
        <v>407</v>
      </c>
      <c r="D45" s="1" t="s">
        <v>285</v>
      </c>
      <c r="E45" s="1">
        <v>2</v>
      </c>
      <c r="F45" s="1" t="s">
        <v>282</v>
      </c>
      <c r="G45" s="1" t="s">
        <v>288</v>
      </c>
      <c r="H45" s="1" t="s">
        <v>309</v>
      </c>
      <c r="I45" s="2">
        <f>INDEX('[1]Feature Data'!$I:$I,MATCH(B45,'[1]Feature Data'!$B:$B,0))</f>
        <v>868</v>
      </c>
      <c r="J45" s="19" t="s">
        <v>96</v>
      </c>
      <c r="K45" s="19" t="s">
        <v>134</v>
      </c>
      <c r="M45" s="3"/>
      <c r="N45" s="3"/>
      <c r="O45" s="3"/>
      <c r="P45" s="3"/>
      <c r="Q45" s="52"/>
      <c r="R45" s="5"/>
      <c r="T45" s="1" t="s">
        <v>356</v>
      </c>
      <c r="U45" s="19"/>
    </row>
    <row r="46" spans="1:21" s="1" customFormat="1">
      <c r="A46" s="1" t="s">
        <v>206</v>
      </c>
      <c r="B46" s="1" t="s">
        <v>205</v>
      </c>
      <c r="C46" s="1" t="s">
        <v>407</v>
      </c>
      <c r="D46" s="1" t="s">
        <v>278</v>
      </c>
      <c r="E46" s="1">
        <v>2</v>
      </c>
      <c r="F46" s="1" t="s">
        <v>291</v>
      </c>
      <c r="G46" s="1" t="s">
        <v>288</v>
      </c>
      <c r="H46" s="1" t="s">
        <v>309</v>
      </c>
      <c r="I46" s="2">
        <f>INDEX('[1]Feature Data'!$I:$I,MATCH(B46,'[1]Feature Data'!$B:$B,0))</f>
        <v>806</v>
      </c>
      <c r="J46" s="1" t="s">
        <v>34</v>
      </c>
      <c r="K46" s="1" t="s">
        <v>133</v>
      </c>
      <c r="L46" s="1" t="s">
        <v>186</v>
      </c>
      <c r="M46" s="3" t="s">
        <v>303</v>
      </c>
      <c r="N46" s="3" t="s">
        <v>186</v>
      </c>
      <c r="O46" s="3" t="s">
        <v>292</v>
      </c>
      <c r="P46" s="3" t="s">
        <v>134</v>
      </c>
      <c r="Q46" s="4">
        <f>INDEX('[1]Feature Data'!$I:$I,MATCH(O46,'[1]Feature Data'!$B:$B,0))</f>
        <v>775</v>
      </c>
      <c r="R46" s="5">
        <f>I49-Q46</f>
        <v>88</v>
      </c>
      <c r="S46" s="1" t="s">
        <v>296</v>
      </c>
      <c r="T46" s="1" t="s">
        <v>298</v>
      </c>
      <c r="U46" s="1" t="s">
        <v>356</v>
      </c>
    </row>
    <row r="47" spans="1:21" s="1" customFormat="1">
      <c r="A47" s="1" t="s">
        <v>208</v>
      </c>
      <c r="B47" s="1" t="s">
        <v>207</v>
      </c>
      <c r="C47" s="1" t="s">
        <v>407</v>
      </c>
      <c r="D47" s="1" t="s">
        <v>278</v>
      </c>
      <c r="E47" s="1">
        <v>2</v>
      </c>
      <c r="F47" s="1" t="s">
        <v>280</v>
      </c>
      <c r="G47" s="1" t="s">
        <v>289</v>
      </c>
      <c r="H47" s="1" t="s">
        <v>309</v>
      </c>
      <c r="I47" s="2">
        <f>INDEX('[1]Feature Data'!$I:$I,MATCH(B47,'[1]Feature Data'!$B:$B,0))</f>
        <v>685</v>
      </c>
      <c r="J47" s="1" t="s">
        <v>34</v>
      </c>
      <c r="K47" s="1" t="s">
        <v>146</v>
      </c>
      <c r="L47" s="1" t="s">
        <v>186</v>
      </c>
      <c r="M47" s="3" t="s">
        <v>184</v>
      </c>
      <c r="N47" s="3" t="s">
        <v>186</v>
      </c>
      <c r="O47" s="3" t="s">
        <v>155</v>
      </c>
      <c r="P47" s="3" t="s">
        <v>134</v>
      </c>
      <c r="Q47" s="4">
        <f>INDEX('[1]Feature Data'!$I:$I,MATCH(O47,'[1]Feature Data'!$B:$B,0))</f>
        <v>696</v>
      </c>
      <c r="R47" s="5">
        <f>I47-Q47</f>
        <v>-11</v>
      </c>
      <c r="S47" s="1" t="s">
        <v>296</v>
      </c>
      <c r="T47" s="1" t="s">
        <v>305</v>
      </c>
      <c r="U47" s="1" t="s">
        <v>356</v>
      </c>
    </row>
    <row r="48" spans="1:21" s="1" customFormat="1">
      <c r="A48" s="1" t="s">
        <v>210</v>
      </c>
      <c r="B48" s="1" t="s">
        <v>209</v>
      </c>
      <c r="C48" s="1" t="s">
        <v>407</v>
      </c>
      <c r="D48" s="1" t="s">
        <v>278</v>
      </c>
      <c r="E48" s="1">
        <v>2</v>
      </c>
      <c r="F48" s="1" t="s">
        <v>280</v>
      </c>
      <c r="G48" s="1" t="s">
        <v>288</v>
      </c>
      <c r="H48" s="1" t="s">
        <v>309</v>
      </c>
      <c r="I48" s="2">
        <f>INDEX('[1]Feature Data'!$I:$I,MATCH(B48,'[1]Feature Data'!$B:$B,0))</f>
        <v>685</v>
      </c>
      <c r="J48" s="1" t="s">
        <v>34</v>
      </c>
      <c r="K48" s="1" t="s">
        <v>146</v>
      </c>
      <c r="L48" s="1" t="s">
        <v>186</v>
      </c>
      <c r="M48" s="3" t="s">
        <v>183</v>
      </c>
      <c r="N48" s="3" t="s">
        <v>186</v>
      </c>
      <c r="O48" s="3" t="s">
        <v>154</v>
      </c>
      <c r="P48" s="3" t="s">
        <v>134</v>
      </c>
      <c r="Q48" s="4">
        <f>INDEX('[1]Feature Data'!$I:$I,MATCH(O48,'[1]Feature Data'!$B:$B,0))</f>
        <v>696</v>
      </c>
      <c r="R48" s="5">
        <f>I48-Q48</f>
        <v>-11</v>
      </c>
      <c r="S48" s="1" t="s">
        <v>296</v>
      </c>
      <c r="T48" s="1" t="s">
        <v>295</v>
      </c>
      <c r="U48" s="1" t="s">
        <v>356</v>
      </c>
    </row>
    <row r="49" spans="1:21" s="1" customFormat="1">
      <c r="A49" s="1" t="s">
        <v>212</v>
      </c>
      <c r="B49" s="1" t="s">
        <v>211</v>
      </c>
      <c r="C49" s="1" t="s">
        <v>407</v>
      </c>
      <c r="D49" s="1" t="s">
        <v>285</v>
      </c>
      <c r="E49" s="1">
        <v>2</v>
      </c>
      <c r="F49" s="1" t="s">
        <v>282</v>
      </c>
      <c r="G49" s="1" t="s">
        <v>288</v>
      </c>
      <c r="H49" s="1" t="s">
        <v>309</v>
      </c>
      <c r="I49" s="2">
        <f>INDEX('[1]Feature Data'!$I:$I,MATCH(B49,'[1]Feature Data'!$B:$B,0))</f>
        <v>863</v>
      </c>
      <c r="J49" s="1" t="s">
        <v>34</v>
      </c>
      <c r="K49" s="1" t="s">
        <v>116</v>
      </c>
      <c r="L49" s="1" t="s">
        <v>186</v>
      </c>
      <c r="M49" s="3" t="s">
        <v>180</v>
      </c>
      <c r="N49" s="3" t="s">
        <v>186</v>
      </c>
      <c r="O49" s="3" t="s">
        <v>150</v>
      </c>
      <c r="P49" s="3" t="s">
        <v>134</v>
      </c>
      <c r="Q49" s="4">
        <f>INDEX('[1]Feature Data'!$I:$I,MATCH(O49,'[1]Feature Data'!$B:$B,0))</f>
        <v>868</v>
      </c>
      <c r="R49" s="5">
        <f>I49-Q49</f>
        <v>-5</v>
      </c>
      <c r="S49" s="1" t="s">
        <v>296</v>
      </c>
      <c r="T49" s="1" t="s">
        <v>298</v>
      </c>
      <c r="U49" s="1" t="s">
        <v>356</v>
      </c>
    </row>
    <row r="50" spans="1:21" s="1" customFormat="1">
      <c r="A50" s="1" t="s">
        <v>214</v>
      </c>
      <c r="B50" s="1" t="s">
        <v>213</v>
      </c>
      <c r="C50" s="1" t="s">
        <v>407</v>
      </c>
      <c r="D50" s="1" t="s">
        <v>278</v>
      </c>
      <c r="E50" s="1">
        <v>2</v>
      </c>
      <c r="F50" s="1" t="s">
        <v>280</v>
      </c>
      <c r="G50" s="1" t="s">
        <v>289</v>
      </c>
      <c r="H50" s="1" t="s">
        <v>309</v>
      </c>
      <c r="I50" s="2">
        <f>INDEX('[1]Feature Data'!$I:$I,MATCH(B50,'[1]Feature Data'!$B:$B,0))</f>
        <v>769</v>
      </c>
      <c r="J50" s="1" t="s">
        <v>6</v>
      </c>
      <c r="K50" s="1" t="s">
        <v>109</v>
      </c>
      <c r="M50" s="3" t="s">
        <v>184</v>
      </c>
      <c r="N50" s="3" t="s">
        <v>186</v>
      </c>
      <c r="O50" s="3" t="s">
        <v>155</v>
      </c>
      <c r="P50" s="3" t="s">
        <v>134</v>
      </c>
      <c r="Q50" s="4">
        <f>INDEX('[1]Feature Data'!$I:$I,MATCH(O50,'[1]Feature Data'!$B:$B,0))</f>
        <v>696</v>
      </c>
      <c r="R50" s="5">
        <f>I50-Q50</f>
        <v>73</v>
      </c>
      <c r="S50" s="1" t="s">
        <v>300</v>
      </c>
      <c r="T50" s="1" t="s">
        <v>356</v>
      </c>
      <c r="U50" s="1" t="s">
        <v>356</v>
      </c>
    </row>
    <row r="51" spans="1:21" s="1" customFormat="1">
      <c r="A51" s="1" t="s">
        <v>216</v>
      </c>
      <c r="B51" s="1" t="s">
        <v>215</v>
      </c>
      <c r="C51" s="1" t="s">
        <v>407</v>
      </c>
      <c r="D51" s="1" t="s">
        <v>278</v>
      </c>
      <c r="E51" s="1">
        <v>2</v>
      </c>
      <c r="F51" s="1" t="s">
        <v>280</v>
      </c>
      <c r="G51" s="1" t="s">
        <v>288</v>
      </c>
      <c r="H51" s="1" t="s">
        <v>309</v>
      </c>
      <c r="I51" s="2">
        <f>INDEX('[1]Feature Data'!$I:$I,MATCH(B51,'[1]Feature Data'!$B:$B,0))</f>
        <v>769</v>
      </c>
      <c r="J51" s="1" t="s">
        <v>6</v>
      </c>
      <c r="K51" s="1" t="s">
        <v>109</v>
      </c>
      <c r="L51" s="1" t="s">
        <v>186</v>
      </c>
      <c r="M51" s="3" t="s">
        <v>183</v>
      </c>
      <c r="N51" s="3" t="s">
        <v>186</v>
      </c>
      <c r="O51" s="3" t="s">
        <v>154</v>
      </c>
      <c r="P51" s="3" t="s">
        <v>134</v>
      </c>
      <c r="Q51" s="4">
        <f>INDEX('[1]Feature Data'!$I:$I,MATCH(O51,'[1]Feature Data'!$B:$B,0))</f>
        <v>696</v>
      </c>
      <c r="R51" s="5">
        <f>I51-Q51</f>
        <v>73</v>
      </c>
      <c r="S51" s="1" t="s">
        <v>300</v>
      </c>
      <c r="T51" s="1" t="s">
        <v>356</v>
      </c>
      <c r="U51" s="1" t="s">
        <v>356</v>
      </c>
    </row>
    <row r="52" spans="1:21" s="1" customFormat="1">
      <c r="A52" s="1" t="s">
        <v>324</v>
      </c>
      <c r="B52" s="1" t="s">
        <v>86</v>
      </c>
      <c r="C52" s="1" t="s">
        <v>407</v>
      </c>
      <c r="D52" s="1" t="s">
        <v>285</v>
      </c>
      <c r="E52" s="1">
        <v>2</v>
      </c>
      <c r="F52" s="1" t="s">
        <v>282</v>
      </c>
      <c r="G52" s="1" t="s">
        <v>288</v>
      </c>
      <c r="H52" s="1" t="s">
        <v>308</v>
      </c>
      <c r="I52" s="2">
        <f>INDEX('[1]Feature Data'!$I:$I,MATCH(B52,'[1]Feature Data'!$B:$B,0))</f>
        <v>1149</v>
      </c>
      <c r="J52" s="19" t="s">
        <v>96</v>
      </c>
      <c r="K52" s="19" t="s">
        <v>134</v>
      </c>
      <c r="M52" s="3"/>
      <c r="N52" s="3"/>
      <c r="O52" s="3"/>
      <c r="P52" s="3"/>
      <c r="Q52" s="52"/>
      <c r="R52" s="5"/>
      <c r="T52" s="1" t="s">
        <v>356</v>
      </c>
      <c r="U52" s="19"/>
    </row>
    <row r="53" spans="1:21" s="1" customFormat="1">
      <c r="A53" s="1" t="s">
        <v>159</v>
      </c>
      <c r="B53" s="1" t="s">
        <v>87</v>
      </c>
      <c r="C53" s="1" t="s">
        <v>407</v>
      </c>
      <c r="D53" s="1" t="s">
        <v>278</v>
      </c>
      <c r="E53" s="1">
        <v>2</v>
      </c>
      <c r="F53" s="1" t="s">
        <v>281</v>
      </c>
      <c r="G53" s="1" t="s">
        <v>288</v>
      </c>
      <c r="H53" s="1" t="s">
        <v>308</v>
      </c>
      <c r="I53" s="2">
        <f>INDEX('[1]Feature Data'!$I:$I,MATCH(B53,'[1]Feature Data'!$B:$B,0))</f>
        <v>1299</v>
      </c>
      <c r="J53" s="19" t="s">
        <v>96</v>
      </c>
      <c r="K53" s="19" t="s">
        <v>134</v>
      </c>
      <c r="M53" s="3"/>
      <c r="N53" s="3"/>
      <c r="O53" s="3"/>
      <c r="P53" s="3"/>
      <c r="Q53" s="52"/>
      <c r="R53" s="5"/>
      <c r="T53" s="1" t="s">
        <v>356</v>
      </c>
      <c r="U53" s="19"/>
    </row>
    <row r="54" spans="1:21" s="1" customFormat="1">
      <c r="I54" s="2"/>
      <c r="J54" s="19"/>
      <c r="K54" s="19"/>
      <c r="M54" s="3"/>
      <c r="N54" s="3"/>
      <c r="O54" s="3"/>
      <c r="P54" s="3"/>
      <c r="Q54" s="52"/>
      <c r="R54" s="5"/>
      <c r="U54" s="19"/>
    </row>
    <row r="55" spans="1:21">
      <c r="A55" s="1" t="s">
        <v>220</v>
      </c>
      <c r="B55" s="1"/>
      <c r="C55" s="1"/>
      <c r="D55" s="1"/>
      <c r="E55" s="1"/>
      <c r="F55" s="1"/>
      <c r="G55" s="1"/>
      <c r="H55" s="1"/>
      <c r="I55" s="53"/>
      <c r="J55" s="1"/>
      <c r="K55" s="1"/>
      <c r="L55" s="1"/>
      <c r="M55" s="3"/>
      <c r="N55" s="3"/>
      <c r="O55" s="3"/>
      <c r="P55" s="3"/>
      <c r="Q55" s="5"/>
      <c r="R55" s="5"/>
      <c r="S55" s="75"/>
      <c r="T55" s="1"/>
      <c r="U55" s="1"/>
    </row>
    <row r="56" spans="1:21">
      <c r="A56" s="153" t="s">
        <v>202</v>
      </c>
      <c r="B56" s="154" t="s">
        <v>201</v>
      </c>
      <c r="C56" s="154"/>
      <c r="D56" s="1" t="s">
        <v>285</v>
      </c>
      <c r="E56" s="1">
        <v>2</v>
      </c>
      <c r="F56" s="1" t="s">
        <v>282</v>
      </c>
      <c r="G56" s="154"/>
      <c r="H56" s="154"/>
      <c r="I56" s="19">
        <v>3299</v>
      </c>
      <c r="J56" s="19" t="s">
        <v>217</v>
      </c>
      <c r="K56" s="19" t="s">
        <v>218</v>
      </c>
    </row>
    <row r="57" spans="1:21">
      <c r="A57" s="153" t="s">
        <v>204</v>
      </c>
      <c r="B57" s="153" t="s">
        <v>203</v>
      </c>
      <c r="C57" s="153"/>
      <c r="D57" s="1" t="s">
        <v>285</v>
      </c>
      <c r="E57" s="1">
        <v>2</v>
      </c>
      <c r="F57" s="1" t="s">
        <v>282</v>
      </c>
      <c r="G57" s="153"/>
      <c r="H57" s="153"/>
      <c r="I57" s="19">
        <v>1299</v>
      </c>
      <c r="J57" s="19" t="s">
        <v>217</v>
      </c>
      <c r="K57" s="19" t="s">
        <v>218</v>
      </c>
    </row>
    <row r="58" spans="1:21">
      <c r="A58" s="153"/>
      <c r="B58" s="153"/>
      <c r="C58" s="153"/>
      <c r="D58" s="153"/>
      <c r="E58" s="153"/>
      <c r="F58" s="153"/>
      <c r="G58" s="153"/>
      <c r="H58" s="153"/>
    </row>
    <row r="59" spans="1:21">
      <c r="A59" s="19" t="s">
        <v>219</v>
      </c>
    </row>
    <row r="60" spans="1:21">
      <c r="A60" s="153" t="s">
        <v>198</v>
      </c>
      <c r="B60" s="155" t="s">
        <v>197</v>
      </c>
      <c r="C60" s="155"/>
      <c r="D60" s="155"/>
      <c r="E60" s="155"/>
      <c r="F60" s="155"/>
      <c r="G60" s="155"/>
      <c r="H60" s="155"/>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sheetData>
  <autoFilter ref="A1:U36" xr:uid="{6F73A421-70F3-45A0-ACF6-2AF9B30E460B}">
    <sortState xmlns:xlrd2="http://schemas.microsoft.com/office/spreadsheetml/2017/richdata2" ref="A2:U53">
      <sortCondition ref="B1:B36"/>
    </sortState>
  </autoFilter>
  <sortState xmlns:xlrd2="http://schemas.microsoft.com/office/spreadsheetml/2017/richdata2" ref="A37">
    <sortCondition ref="A37"/>
  </sortState>
  <phoneticPr fontId="4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2BDBD-2E22-47C4-B3AF-8F221D3F74C0}">
  <dimension ref="A1:R35"/>
  <sheetViews>
    <sheetView topLeftCell="A4" zoomScale="90" zoomScaleNormal="90" workbookViewId="0">
      <selection activeCell="A17" sqref="A17"/>
    </sheetView>
  </sheetViews>
  <sheetFormatPr defaultRowHeight="15"/>
  <cols>
    <col min="1" max="1" width="77.5703125" bestFit="1" customWidth="1"/>
    <col min="2" max="2" width="12.85546875" bestFit="1" customWidth="1"/>
    <col min="3" max="3" width="14.140625" customWidth="1"/>
    <col min="4" max="4" width="12.85546875" customWidth="1"/>
    <col min="5" max="5" width="19.140625" customWidth="1"/>
    <col min="6" max="6" width="19.85546875" bestFit="1" customWidth="1"/>
    <col min="7" max="7" width="16.42578125" bestFit="1" customWidth="1"/>
    <col min="8" max="9" width="14.28515625" bestFit="1" customWidth="1"/>
    <col min="10" max="10" width="13" customWidth="1"/>
    <col min="11" max="11" width="8.7109375" customWidth="1"/>
    <col min="12" max="12" width="13" customWidth="1"/>
    <col min="13" max="13" width="12.5703125" customWidth="1"/>
    <col min="14" max="14" width="7.7109375" bestFit="1" customWidth="1"/>
    <col min="15" max="15" width="17.5703125" customWidth="1"/>
  </cols>
  <sheetData>
    <row r="1" spans="1:18">
      <c r="A1" s="216" t="str">
        <f>'Ethernet Selector Tool'!B2</f>
        <v>Sept 2021, Ver 43</v>
      </c>
    </row>
    <row r="2" spans="1:18" ht="21">
      <c r="A2" s="215" t="s">
        <v>350</v>
      </c>
    </row>
    <row r="3" spans="1:18" ht="21">
      <c r="A3" s="215" t="s">
        <v>99</v>
      </c>
    </row>
    <row r="14" spans="1:18">
      <c r="A14" s="211" t="s">
        <v>349</v>
      </c>
    </row>
    <row r="15" spans="1:18" s="213" customFormat="1" ht="45">
      <c r="A15" s="214" t="s">
        <v>123</v>
      </c>
      <c r="B15" s="214" t="s">
        <v>0</v>
      </c>
      <c r="C15" s="214" t="s">
        <v>275</v>
      </c>
      <c r="D15" s="214" t="s">
        <v>276</v>
      </c>
      <c r="E15" s="214" t="s">
        <v>279</v>
      </c>
      <c r="F15" s="214" t="s">
        <v>277</v>
      </c>
      <c r="G15" s="211" t="s">
        <v>392</v>
      </c>
      <c r="H15" s="214" t="s">
        <v>327</v>
      </c>
      <c r="I15" s="214" t="s">
        <v>329</v>
      </c>
      <c r="J15" s="214" t="s">
        <v>330</v>
      </c>
      <c r="K15" s="214" t="s">
        <v>331</v>
      </c>
      <c r="L15" s="214" t="s">
        <v>332</v>
      </c>
      <c r="M15" s="214" t="s">
        <v>335</v>
      </c>
      <c r="N15" s="214" t="s">
        <v>336</v>
      </c>
      <c r="O15" s="214" t="s">
        <v>333</v>
      </c>
      <c r="P15" t="s">
        <v>348</v>
      </c>
      <c r="Q15"/>
      <c r="R15"/>
    </row>
    <row r="16" spans="1:18">
      <c r="A16" t="s">
        <v>159</v>
      </c>
      <c r="B16" t="s">
        <v>87</v>
      </c>
      <c r="C16" t="s">
        <v>343</v>
      </c>
      <c r="D16">
        <v>2</v>
      </c>
      <c r="E16" t="s">
        <v>342</v>
      </c>
      <c r="F16" t="s">
        <v>288</v>
      </c>
      <c r="G16" t="s">
        <v>384</v>
      </c>
      <c r="H16" t="s">
        <v>308</v>
      </c>
      <c r="I16" t="s">
        <v>338</v>
      </c>
      <c r="J16" t="s">
        <v>338</v>
      </c>
      <c r="K16" t="s">
        <v>338</v>
      </c>
      <c r="L16" t="s">
        <v>338</v>
      </c>
      <c r="M16" t="s">
        <v>341</v>
      </c>
      <c r="N16" t="s">
        <v>337</v>
      </c>
      <c r="O16" t="s">
        <v>338</v>
      </c>
      <c r="P16" s="212">
        <v>1299</v>
      </c>
    </row>
    <row r="17" spans="1:16">
      <c r="A17" t="s">
        <v>324</v>
      </c>
      <c r="B17" s="213" t="s">
        <v>86</v>
      </c>
      <c r="C17" t="s">
        <v>340</v>
      </c>
      <c r="D17">
        <v>2</v>
      </c>
      <c r="E17" t="s">
        <v>282</v>
      </c>
      <c r="F17" t="s">
        <v>288</v>
      </c>
      <c r="G17" t="s">
        <v>384</v>
      </c>
      <c r="H17" t="s">
        <v>308</v>
      </c>
      <c r="I17" t="s">
        <v>338</v>
      </c>
      <c r="J17" t="s">
        <v>338</v>
      </c>
      <c r="K17" t="s">
        <v>338</v>
      </c>
      <c r="L17" t="s">
        <v>338</v>
      </c>
      <c r="M17" t="s">
        <v>339</v>
      </c>
      <c r="N17" t="s">
        <v>337</v>
      </c>
      <c r="O17" t="s">
        <v>338</v>
      </c>
      <c r="P17" s="212">
        <v>1149</v>
      </c>
    </row>
    <row r="18" spans="1:16">
      <c r="A18" t="s">
        <v>222</v>
      </c>
      <c r="B18" t="s">
        <v>91</v>
      </c>
      <c r="C18" t="s">
        <v>340</v>
      </c>
      <c r="D18">
        <v>2</v>
      </c>
      <c r="E18" t="s">
        <v>282</v>
      </c>
      <c r="F18" t="s">
        <v>345</v>
      </c>
      <c r="G18" t="s">
        <v>374</v>
      </c>
      <c r="H18" t="s">
        <v>308</v>
      </c>
      <c r="I18" t="s">
        <v>338</v>
      </c>
      <c r="J18" t="s">
        <v>338</v>
      </c>
      <c r="K18" t="s">
        <v>338</v>
      </c>
      <c r="L18" t="s">
        <v>338</v>
      </c>
      <c r="M18" t="s">
        <v>339</v>
      </c>
      <c r="N18" t="s">
        <v>337</v>
      </c>
      <c r="O18" t="s">
        <v>338</v>
      </c>
      <c r="P18" s="212">
        <v>770</v>
      </c>
    </row>
    <row r="19" spans="1:16">
      <c r="A19" t="s">
        <v>179</v>
      </c>
      <c r="B19" t="s">
        <v>56</v>
      </c>
      <c r="C19" t="s">
        <v>340</v>
      </c>
      <c r="D19">
        <v>2</v>
      </c>
      <c r="E19" t="s">
        <v>282</v>
      </c>
      <c r="F19" t="s">
        <v>288</v>
      </c>
      <c r="G19" t="s">
        <v>374</v>
      </c>
      <c r="H19" t="s">
        <v>308</v>
      </c>
      <c r="I19" t="s">
        <v>338</v>
      </c>
      <c r="J19" t="s">
        <v>338</v>
      </c>
      <c r="K19" t="s">
        <v>338</v>
      </c>
      <c r="L19" t="s">
        <v>337</v>
      </c>
      <c r="M19" t="s">
        <v>339</v>
      </c>
      <c r="N19" t="s">
        <v>337</v>
      </c>
      <c r="O19" t="s">
        <v>337</v>
      </c>
      <c r="P19" s="212">
        <v>770</v>
      </c>
    </row>
    <row r="20" spans="1:16">
      <c r="A20" t="s">
        <v>187</v>
      </c>
      <c r="B20" t="s">
        <v>188</v>
      </c>
      <c r="C20" t="s">
        <v>343</v>
      </c>
      <c r="D20">
        <v>2</v>
      </c>
      <c r="E20" t="s">
        <v>342</v>
      </c>
      <c r="F20" t="s">
        <v>288</v>
      </c>
      <c r="G20" t="s">
        <v>373</v>
      </c>
      <c r="H20" t="s">
        <v>308</v>
      </c>
      <c r="I20" t="s">
        <v>337</v>
      </c>
      <c r="J20" t="s">
        <v>337</v>
      </c>
      <c r="K20" t="s">
        <v>338</v>
      </c>
      <c r="L20" t="s">
        <v>337</v>
      </c>
      <c r="M20" t="s">
        <v>341</v>
      </c>
      <c r="N20" t="s">
        <v>338</v>
      </c>
      <c r="O20" t="s">
        <v>337</v>
      </c>
      <c r="P20" s="212">
        <v>935</v>
      </c>
    </row>
    <row r="21" spans="1:16">
      <c r="A21" t="s">
        <v>182</v>
      </c>
      <c r="B21" t="s">
        <v>57</v>
      </c>
      <c r="C21" t="s">
        <v>343</v>
      </c>
      <c r="D21">
        <v>2</v>
      </c>
      <c r="E21" t="s">
        <v>342</v>
      </c>
      <c r="F21" t="s">
        <v>288</v>
      </c>
      <c r="G21" t="s">
        <v>374</v>
      </c>
      <c r="H21" t="s">
        <v>308</v>
      </c>
      <c r="I21" t="s">
        <v>338</v>
      </c>
      <c r="J21" t="s">
        <v>338</v>
      </c>
      <c r="K21" t="s">
        <v>338</v>
      </c>
      <c r="L21" t="s">
        <v>337</v>
      </c>
      <c r="M21" t="s">
        <v>341</v>
      </c>
      <c r="N21" t="s">
        <v>337</v>
      </c>
      <c r="O21" t="s">
        <v>337</v>
      </c>
      <c r="P21" s="212">
        <v>780</v>
      </c>
    </row>
    <row r="22" spans="1:16">
      <c r="A22" t="s">
        <v>169</v>
      </c>
      <c r="B22" t="s">
        <v>128</v>
      </c>
      <c r="C22" t="s">
        <v>278</v>
      </c>
      <c r="D22">
        <v>2</v>
      </c>
      <c r="E22" t="s">
        <v>280</v>
      </c>
      <c r="F22" t="s">
        <v>288</v>
      </c>
      <c r="G22" t="s">
        <v>376</v>
      </c>
      <c r="H22" t="s">
        <v>308</v>
      </c>
      <c r="I22" t="s">
        <v>337</v>
      </c>
      <c r="J22" t="s">
        <v>337</v>
      </c>
      <c r="K22" t="s">
        <v>338</v>
      </c>
      <c r="L22" t="s">
        <v>337</v>
      </c>
      <c r="M22" t="s">
        <v>337</v>
      </c>
      <c r="N22" t="s">
        <v>338</v>
      </c>
      <c r="O22" t="s">
        <v>337</v>
      </c>
      <c r="P22" s="212">
        <v>737</v>
      </c>
    </row>
    <row r="23" spans="1:16">
      <c r="A23" t="s">
        <v>223</v>
      </c>
      <c r="B23" t="s">
        <v>107</v>
      </c>
      <c r="C23" t="s">
        <v>278</v>
      </c>
      <c r="D23">
        <v>2</v>
      </c>
      <c r="E23" t="s">
        <v>280</v>
      </c>
      <c r="F23" t="s">
        <v>288</v>
      </c>
      <c r="G23" t="s">
        <v>377</v>
      </c>
      <c r="H23" t="s">
        <v>308</v>
      </c>
      <c r="I23" t="s">
        <v>338</v>
      </c>
      <c r="J23" t="s">
        <v>338</v>
      </c>
      <c r="K23" t="s">
        <v>338</v>
      </c>
      <c r="L23" t="s">
        <v>337</v>
      </c>
      <c r="M23" t="s">
        <v>337</v>
      </c>
      <c r="N23" t="s">
        <v>337</v>
      </c>
      <c r="O23" t="s">
        <v>337</v>
      </c>
      <c r="P23" s="212">
        <v>692</v>
      </c>
    </row>
    <row r="24" spans="1:16">
      <c r="A24" t="s">
        <v>178</v>
      </c>
      <c r="B24" t="s">
        <v>129</v>
      </c>
      <c r="C24" t="s">
        <v>278</v>
      </c>
      <c r="D24">
        <v>2</v>
      </c>
      <c r="E24" t="s">
        <v>280</v>
      </c>
      <c r="F24" t="s">
        <v>345</v>
      </c>
      <c r="G24" t="s">
        <v>382</v>
      </c>
      <c r="H24" t="s">
        <v>308</v>
      </c>
      <c r="I24" t="s">
        <v>337</v>
      </c>
      <c r="J24" t="s">
        <v>337</v>
      </c>
      <c r="K24" t="s">
        <v>338</v>
      </c>
      <c r="L24" t="s">
        <v>338</v>
      </c>
      <c r="M24" t="s">
        <v>337</v>
      </c>
      <c r="N24" t="s">
        <v>338</v>
      </c>
      <c r="O24" t="s">
        <v>338</v>
      </c>
      <c r="P24" s="212">
        <v>593</v>
      </c>
    </row>
    <row r="25" spans="1:16">
      <c r="A25" t="s">
        <v>103</v>
      </c>
      <c r="B25" t="s">
        <v>104</v>
      </c>
      <c r="C25" t="s">
        <v>340</v>
      </c>
      <c r="D25">
        <v>2</v>
      </c>
      <c r="E25" t="s">
        <v>186</v>
      </c>
      <c r="F25" t="s">
        <v>286</v>
      </c>
      <c r="G25" t="s">
        <v>386</v>
      </c>
      <c r="H25" t="s">
        <v>308</v>
      </c>
      <c r="I25" t="s">
        <v>338</v>
      </c>
      <c r="J25" t="s">
        <v>338</v>
      </c>
      <c r="K25" t="s">
        <v>338</v>
      </c>
      <c r="L25" t="s">
        <v>338</v>
      </c>
      <c r="M25" t="s">
        <v>339</v>
      </c>
      <c r="N25" t="s">
        <v>338</v>
      </c>
      <c r="O25" t="s">
        <v>338</v>
      </c>
      <c r="P25" s="212">
        <v>790</v>
      </c>
    </row>
    <row r="26" spans="1:16">
      <c r="A26" t="s">
        <v>325</v>
      </c>
      <c r="B26" t="s">
        <v>127</v>
      </c>
      <c r="C26" t="s">
        <v>344</v>
      </c>
      <c r="D26">
        <v>2</v>
      </c>
      <c r="E26" t="s">
        <v>186</v>
      </c>
      <c r="F26" t="s">
        <v>286</v>
      </c>
      <c r="G26" t="s">
        <v>379</v>
      </c>
      <c r="H26" t="s">
        <v>308</v>
      </c>
      <c r="I26" t="s">
        <v>338</v>
      </c>
      <c r="J26" t="s">
        <v>338</v>
      </c>
      <c r="K26" t="s">
        <v>338</v>
      </c>
      <c r="L26" t="s">
        <v>338</v>
      </c>
      <c r="M26" t="s">
        <v>344</v>
      </c>
      <c r="N26" t="s">
        <v>338</v>
      </c>
      <c r="O26" t="s">
        <v>338</v>
      </c>
      <c r="P26" s="212">
        <v>1559</v>
      </c>
    </row>
    <row r="27" spans="1:16">
      <c r="A27" t="s">
        <v>183</v>
      </c>
      <c r="B27" t="s">
        <v>154</v>
      </c>
      <c r="C27" t="s">
        <v>278</v>
      </c>
      <c r="D27">
        <v>2</v>
      </c>
      <c r="E27" t="s">
        <v>280</v>
      </c>
      <c r="F27" t="s">
        <v>288</v>
      </c>
      <c r="G27" t="s">
        <v>378</v>
      </c>
      <c r="H27" t="s">
        <v>309</v>
      </c>
      <c r="I27" t="s">
        <v>338</v>
      </c>
      <c r="J27" t="s">
        <v>338</v>
      </c>
      <c r="K27" t="s">
        <v>338</v>
      </c>
      <c r="L27" t="s">
        <v>337</v>
      </c>
      <c r="M27" t="s">
        <v>337</v>
      </c>
      <c r="N27" t="s">
        <v>338</v>
      </c>
      <c r="O27" t="s">
        <v>337</v>
      </c>
      <c r="P27" s="212">
        <v>696</v>
      </c>
    </row>
    <row r="28" spans="1:16">
      <c r="A28" t="s">
        <v>303</v>
      </c>
      <c r="B28" t="s">
        <v>292</v>
      </c>
      <c r="C28" t="s">
        <v>343</v>
      </c>
      <c r="D28">
        <v>2</v>
      </c>
      <c r="E28" t="s">
        <v>342</v>
      </c>
      <c r="F28" t="s">
        <v>288</v>
      </c>
      <c r="G28" t="s">
        <v>378</v>
      </c>
      <c r="H28" t="s">
        <v>309</v>
      </c>
      <c r="I28" t="s">
        <v>338</v>
      </c>
      <c r="J28" t="s">
        <v>338</v>
      </c>
      <c r="K28" t="s">
        <v>338</v>
      </c>
      <c r="L28" t="s">
        <v>337</v>
      </c>
      <c r="M28" t="s">
        <v>341</v>
      </c>
      <c r="N28" t="s">
        <v>338</v>
      </c>
      <c r="O28" t="s">
        <v>337</v>
      </c>
      <c r="P28" s="212">
        <v>775</v>
      </c>
    </row>
    <row r="29" spans="1:16">
      <c r="A29" t="s">
        <v>184</v>
      </c>
      <c r="B29" t="s">
        <v>155</v>
      </c>
      <c r="C29" t="s">
        <v>278</v>
      </c>
      <c r="D29">
        <v>2</v>
      </c>
      <c r="E29" t="s">
        <v>280</v>
      </c>
      <c r="F29" t="s">
        <v>289</v>
      </c>
      <c r="G29" t="s">
        <v>378</v>
      </c>
      <c r="H29" t="s">
        <v>309</v>
      </c>
      <c r="I29" t="s">
        <v>338</v>
      </c>
      <c r="J29" t="s">
        <v>338</v>
      </c>
      <c r="K29" t="s">
        <v>338</v>
      </c>
      <c r="L29" t="s">
        <v>337</v>
      </c>
      <c r="M29" t="s">
        <v>337</v>
      </c>
      <c r="N29" t="s">
        <v>338</v>
      </c>
      <c r="O29" t="s">
        <v>337</v>
      </c>
      <c r="P29" s="212">
        <v>696</v>
      </c>
    </row>
    <row r="30" spans="1:16">
      <c r="A30" t="s">
        <v>293</v>
      </c>
      <c r="B30" t="s">
        <v>294</v>
      </c>
      <c r="C30" t="s">
        <v>343</v>
      </c>
      <c r="D30">
        <v>2</v>
      </c>
      <c r="E30" t="s">
        <v>342</v>
      </c>
      <c r="F30" t="s">
        <v>289</v>
      </c>
      <c r="G30" t="s">
        <v>378</v>
      </c>
      <c r="H30" t="s">
        <v>309</v>
      </c>
      <c r="I30" t="s">
        <v>338</v>
      </c>
      <c r="J30" t="s">
        <v>338</v>
      </c>
      <c r="K30" t="s">
        <v>338</v>
      </c>
      <c r="L30" t="s">
        <v>337</v>
      </c>
      <c r="M30" t="s">
        <v>341</v>
      </c>
      <c r="N30" t="s">
        <v>338</v>
      </c>
      <c r="O30" t="s">
        <v>337</v>
      </c>
      <c r="P30" s="212">
        <v>702</v>
      </c>
    </row>
    <row r="31" spans="1:16">
      <c r="A31" t="s">
        <v>322</v>
      </c>
      <c r="B31" t="s">
        <v>323</v>
      </c>
      <c r="C31" t="s">
        <v>278</v>
      </c>
      <c r="D31">
        <v>4</v>
      </c>
      <c r="E31" t="s">
        <v>280</v>
      </c>
      <c r="F31" t="s">
        <v>288</v>
      </c>
      <c r="G31" t="s">
        <v>378</v>
      </c>
      <c r="H31" t="s">
        <v>309</v>
      </c>
      <c r="I31" t="s">
        <v>338</v>
      </c>
      <c r="J31" t="s">
        <v>338</v>
      </c>
      <c r="K31" t="s">
        <v>338</v>
      </c>
      <c r="L31" t="s">
        <v>337</v>
      </c>
      <c r="M31" t="s">
        <v>337</v>
      </c>
      <c r="N31" t="s">
        <v>338</v>
      </c>
      <c r="O31" t="s">
        <v>337</v>
      </c>
      <c r="P31" s="212">
        <v>1039</v>
      </c>
    </row>
    <row r="32" spans="1:16">
      <c r="A32" t="s">
        <v>180</v>
      </c>
      <c r="B32" t="s">
        <v>150</v>
      </c>
      <c r="C32" t="s">
        <v>340</v>
      </c>
      <c r="D32">
        <v>2</v>
      </c>
      <c r="E32" t="s">
        <v>282</v>
      </c>
      <c r="F32" t="s">
        <v>288</v>
      </c>
      <c r="G32" t="s">
        <v>378</v>
      </c>
      <c r="H32" t="s">
        <v>309</v>
      </c>
      <c r="I32" t="s">
        <v>338</v>
      </c>
      <c r="J32" t="s">
        <v>338</v>
      </c>
      <c r="K32" t="s">
        <v>338</v>
      </c>
      <c r="L32" t="s">
        <v>337</v>
      </c>
      <c r="M32" t="s">
        <v>339</v>
      </c>
      <c r="N32" t="s">
        <v>338</v>
      </c>
      <c r="O32" t="s">
        <v>337</v>
      </c>
      <c r="P32" s="212">
        <v>868</v>
      </c>
    </row>
    <row r="33" spans="1:16">
      <c r="A33" t="s">
        <v>181</v>
      </c>
      <c r="B33" t="s">
        <v>151</v>
      </c>
      <c r="C33" t="s">
        <v>340</v>
      </c>
      <c r="D33">
        <v>2</v>
      </c>
      <c r="E33" t="s">
        <v>282</v>
      </c>
      <c r="F33" t="s">
        <v>289</v>
      </c>
      <c r="G33" t="s">
        <v>378</v>
      </c>
      <c r="H33" t="s">
        <v>309</v>
      </c>
      <c r="I33" t="s">
        <v>338</v>
      </c>
      <c r="J33" t="s">
        <v>338</v>
      </c>
      <c r="K33" t="s">
        <v>338</v>
      </c>
      <c r="L33" t="s">
        <v>337</v>
      </c>
      <c r="M33" t="s">
        <v>339</v>
      </c>
      <c r="N33" t="s">
        <v>338</v>
      </c>
      <c r="O33" t="s">
        <v>337</v>
      </c>
      <c r="P33" s="212">
        <v>868</v>
      </c>
    </row>
    <row r="34" spans="1:16">
      <c r="A34" t="s">
        <v>357</v>
      </c>
      <c r="B34" t="s">
        <v>321</v>
      </c>
      <c r="C34" t="s">
        <v>343</v>
      </c>
      <c r="D34">
        <v>2</v>
      </c>
      <c r="E34" t="s">
        <v>342</v>
      </c>
      <c r="F34" t="s">
        <v>345</v>
      </c>
      <c r="G34" t="s">
        <v>383</v>
      </c>
      <c r="H34" t="s">
        <v>308</v>
      </c>
      <c r="I34" t="s">
        <v>337</v>
      </c>
      <c r="J34" t="s">
        <v>337</v>
      </c>
      <c r="K34" t="s">
        <v>338</v>
      </c>
      <c r="L34" t="s">
        <v>338</v>
      </c>
      <c r="M34" t="s">
        <v>341</v>
      </c>
      <c r="N34" t="s">
        <v>338</v>
      </c>
      <c r="O34" t="s">
        <v>338</v>
      </c>
      <c r="P34" s="212">
        <v>780</v>
      </c>
    </row>
    <row r="35" spans="1:16">
      <c r="A35" t="s">
        <v>358</v>
      </c>
      <c r="B35" t="s">
        <v>317</v>
      </c>
      <c r="C35" t="s">
        <v>343</v>
      </c>
      <c r="D35">
        <v>4</v>
      </c>
      <c r="E35" t="s">
        <v>342</v>
      </c>
      <c r="F35" t="s">
        <v>345</v>
      </c>
      <c r="G35" t="s">
        <v>385</v>
      </c>
      <c r="H35" t="s">
        <v>308</v>
      </c>
      <c r="I35" t="s">
        <v>337</v>
      </c>
      <c r="J35" t="s">
        <v>337</v>
      </c>
      <c r="K35" t="s">
        <v>338</v>
      </c>
      <c r="L35" t="s">
        <v>338</v>
      </c>
      <c r="M35" t="s">
        <v>341</v>
      </c>
      <c r="N35" t="s">
        <v>338</v>
      </c>
      <c r="O35" t="s">
        <v>338</v>
      </c>
      <c r="P35" s="212">
        <v>1143</v>
      </c>
    </row>
  </sheetData>
  <sheetProtection algorithmName="SHA-512" hashValue="38AHSwcKwfvEvDeVQpBkDXAwG+NP0hc0igG5VANdpqYgEQp6BMH0M3r0Vo8uENX0AludXcmWmjOeO19EesKo6A==" saltValue="MZYKw4SbyUmZWFgz1qbF1w==" spinCount="100000" sheet="1" selectLockedCells="1" autoFilter="0" pivotTables="0" selectUnlockedCells="1"/>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30"/>
  <sheetViews>
    <sheetView showGridLines="0" tabSelected="1" zoomScaleNormal="100" workbookViewId="0">
      <selection activeCell="D4" sqref="D4"/>
    </sheetView>
  </sheetViews>
  <sheetFormatPr defaultRowHeight="15"/>
  <cols>
    <col min="1" max="1" width="2.7109375" style="21" customWidth="1"/>
    <col min="2" max="2" width="45.28515625" style="21" customWidth="1"/>
    <col min="3" max="3" width="1.42578125" style="21" customWidth="1"/>
    <col min="4" max="4" width="75.85546875" style="21" customWidth="1"/>
    <col min="5" max="5" width="2.7109375" style="21" customWidth="1"/>
    <col min="6" max="6" width="24.7109375" style="21" customWidth="1"/>
    <col min="7" max="7" width="2.7109375" style="21" customWidth="1"/>
    <col min="8" max="8" width="12" style="21" customWidth="1"/>
    <col min="9" max="16384" width="9.140625" style="21"/>
  </cols>
  <sheetData>
    <row r="1" spans="2:8">
      <c r="B1" s="107" t="s">
        <v>141</v>
      </c>
      <c r="C1" s="108" t="s">
        <v>240</v>
      </c>
      <c r="D1" s="107"/>
      <c r="E1" s="107"/>
      <c r="F1" s="107"/>
      <c r="G1" s="107"/>
      <c r="H1" s="107"/>
    </row>
    <row r="2" spans="2:8">
      <c r="B2" s="20" t="s">
        <v>416</v>
      </c>
    </row>
    <row r="3" spans="2:8" ht="24" thickBot="1">
      <c r="B3" s="79" t="s">
        <v>99</v>
      </c>
      <c r="D3" s="22" t="s">
        <v>15</v>
      </c>
      <c r="F3" s="22" t="s">
        <v>11</v>
      </c>
      <c r="G3" s="22"/>
      <c r="H3" s="22" t="s">
        <v>1</v>
      </c>
    </row>
    <row r="4" spans="2:8" ht="16.5" customHeight="1" thickBot="1">
      <c r="B4" s="23" t="s">
        <v>14</v>
      </c>
      <c r="C4" s="24"/>
      <c r="D4" s="25" t="s">
        <v>171</v>
      </c>
      <c r="F4" s="66" t="str">
        <f>INDEX('Selector Data'!$B:$B,MATCH($D4,'Selector Data'!$A:$A,0))</f>
        <v>813661-B21</v>
      </c>
      <c r="H4" s="26">
        <f>INDEX('Selector Data'!I:I,MATCH(D4,'Selector Data'!A:A,0))</f>
        <v>789</v>
      </c>
    </row>
    <row r="5" spans="2:8">
      <c r="B5" s="100" t="s">
        <v>73</v>
      </c>
      <c r="C5" s="24"/>
      <c r="D5" s="21" t="str">
        <f>IFERROR(INDEX('Selector Data'!J:J,MATCH(D4,'Selector Data'!A:A,0)),"Tryagain")</f>
        <v>Broadcom</v>
      </c>
    </row>
    <row r="6" spans="2:8">
      <c r="B6" s="100" t="s">
        <v>106</v>
      </c>
      <c r="C6" s="24"/>
      <c r="D6" s="21" t="str">
        <f>IFERROR(INDEX('Selector Data'!K:K,MATCH(D4,'Selector Data'!A:A,0)),"Tryagain")</f>
        <v>BCM57416</v>
      </c>
    </row>
    <row r="7" spans="2:8">
      <c r="B7" s="100" t="s">
        <v>224</v>
      </c>
      <c r="C7" s="24"/>
      <c r="D7" s="21" t="str">
        <f>IFERROR(INDEX('Selector Data'!L:L,MATCH(D4,'Selector Data'!A:A,0)),"Tryagain")</f>
        <v>535T</v>
      </c>
    </row>
    <row r="8" spans="2:8">
      <c r="B8" s="100" t="s">
        <v>314</v>
      </c>
      <c r="C8" s="24"/>
      <c r="D8" s="21" t="str">
        <f>IFERROR(INDEX('Selector Data'!H:H,MATCH(D4,'Selector Data'!A:A,0)),"Tryagain")</f>
        <v>Gen10</v>
      </c>
    </row>
    <row r="9" spans="2:8" ht="15.75" thickBot="1">
      <c r="B9" s="24"/>
      <c r="C9" s="24"/>
    </row>
    <row r="10" spans="2:8" ht="15.75" thickBot="1">
      <c r="B10" s="27" t="s">
        <v>84</v>
      </c>
      <c r="C10" s="28"/>
      <c r="D10" s="29" t="str">
        <f>INDEX('Selector Data'!$M:$M,MATCH($D4,'Selector Data'!$A:$A,0))</f>
        <v>HPE Ethernet 10Gb 2-port BASE-T QL41401-A2G Adapter</v>
      </c>
      <c r="E10" s="30"/>
      <c r="F10" s="29" t="str">
        <f>INDEX('Selector Data'!$O:$O,MATCH($D4,'Selector Data'!$A:$A,0))</f>
        <v>867707-B21</v>
      </c>
      <c r="G10" s="30"/>
      <c r="H10" s="31">
        <f>INDEX('Selector Data'!$Q:$Q,MATCH($D4,'Selector Data'!$A:$A,0))</f>
        <v>780</v>
      </c>
    </row>
    <row r="11" spans="2:8">
      <c r="B11" s="102" t="s">
        <v>106</v>
      </c>
      <c r="C11" s="24"/>
      <c r="D11" s="21" t="str">
        <f>INDEX('Selector Data'!$P:$P,MATCH($D4,'Selector Data'!$A:$A,0))</f>
        <v>QL41401</v>
      </c>
    </row>
    <row r="12" spans="2:8" ht="15.75" thickBot="1">
      <c r="B12" s="102" t="s">
        <v>224</v>
      </c>
      <c r="C12" s="24"/>
      <c r="D12" s="21" t="str">
        <f>IFERROR(INDEX('Selector Data'!N:N,MATCH(D4,'Selector Data'!A:A,0)),"Tryagain")</f>
        <v>521T</v>
      </c>
    </row>
    <row r="13" spans="2:8" ht="34.5" customHeight="1" thickBot="1">
      <c r="B13" s="32" t="s">
        <v>83</v>
      </c>
      <c r="C13" s="33"/>
      <c r="D13" s="34" t="str">
        <f>INDEX('Selector Data'!$S:$S,MATCH($D4,'Selector Data'!$A:$A,0))</f>
        <v>RoCE and iWARP RDMA</v>
      </c>
      <c r="G13" s="35" t="s">
        <v>13</v>
      </c>
      <c r="H13" s="81">
        <f>INDEX('Selector Data'!$R:$R,MATCH($D4,'Selector Data'!$A:$A,0))</f>
        <v>9</v>
      </c>
    </row>
    <row r="14" spans="2:8">
      <c r="B14" s="37"/>
      <c r="C14" s="37"/>
      <c r="D14" s="38"/>
    </row>
    <row r="15" spans="2:8">
      <c r="B15" s="77" t="s">
        <v>89</v>
      </c>
      <c r="C15" s="37"/>
      <c r="D15" s="76" t="str">
        <f>INDEX('Selector Data'!$T:$T,MATCH($D4,'Selector Data'!$A:$A,0))</f>
        <v>BCM57416 supports NPAR, RoCE RDMA, H/W Root of Trust</v>
      </c>
    </row>
    <row r="16" spans="2:8">
      <c r="B16" s="106" t="s">
        <v>94</v>
      </c>
      <c r="C16" s="80"/>
      <c r="D16" s="80" t="str">
        <f>IFERROR(INDEX('Selector Data'!$U:$U,MATCH($D4,'Selector Data'!$A:$A,0)),"")</f>
        <v xml:space="preserve"> </v>
      </c>
    </row>
    <row r="17" spans="2:6" ht="15.75" thickBot="1"/>
    <row r="18" spans="2:6" ht="16.5" thickBot="1">
      <c r="B18" s="39" t="s">
        <v>16</v>
      </c>
      <c r="C18" s="39"/>
      <c r="D18" s="40" t="s">
        <v>18</v>
      </c>
      <c r="E18" s="41"/>
      <c r="F18" s="42"/>
    </row>
    <row r="19" spans="2:6" ht="15.75" thickBot="1">
      <c r="B19" s="43" t="s">
        <v>17</v>
      </c>
      <c r="C19" s="43" t="s">
        <v>29</v>
      </c>
      <c r="D19" s="248" t="s">
        <v>19</v>
      </c>
      <c r="E19" s="248"/>
      <c r="F19" s="249"/>
    </row>
    <row r="20" spans="2:6" ht="15.75" thickBot="1">
      <c r="B20" s="46" t="s">
        <v>74</v>
      </c>
      <c r="C20" s="46" t="s">
        <v>29</v>
      </c>
      <c r="D20" s="47" t="s">
        <v>20</v>
      </c>
      <c r="E20" s="47"/>
      <c r="F20" s="48"/>
    </row>
    <row r="21" spans="2:6" ht="15.75" thickBot="1">
      <c r="B21" s="43" t="s">
        <v>21</v>
      </c>
      <c r="C21" s="43" t="s">
        <v>29</v>
      </c>
      <c r="D21" s="44" t="s">
        <v>22</v>
      </c>
      <c r="E21" s="44"/>
      <c r="F21" s="45"/>
    </row>
    <row r="22" spans="2:6" ht="15.75" thickBot="1">
      <c r="B22" s="49" t="s">
        <v>23</v>
      </c>
      <c r="C22" s="49" t="s">
        <v>29</v>
      </c>
      <c r="D22" s="50" t="s">
        <v>24</v>
      </c>
      <c r="E22" s="50"/>
      <c r="F22" s="51"/>
    </row>
    <row r="23" spans="2:6" ht="15.75" thickBot="1">
      <c r="B23" s="43" t="s">
        <v>25</v>
      </c>
      <c r="C23" s="43" t="s">
        <v>29</v>
      </c>
      <c r="D23" s="44" t="s">
        <v>26</v>
      </c>
      <c r="E23" s="44"/>
      <c r="F23" s="45"/>
    </row>
    <row r="24" spans="2:6" ht="15.75" thickBot="1">
      <c r="B24" s="49" t="s">
        <v>27</v>
      </c>
      <c r="C24" s="49" t="s">
        <v>29</v>
      </c>
      <c r="D24" s="50" t="s">
        <v>28</v>
      </c>
      <c r="E24" s="50"/>
      <c r="F24" s="51"/>
    </row>
    <row r="25" spans="2:6" ht="31.5" customHeight="1" thickBot="1">
      <c r="B25" s="49" t="s">
        <v>88</v>
      </c>
      <c r="C25" s="49" t="s">
        <v>29</v>
      </c>
      <c r="D25" s="250" t="s">
        <v>71</v>
      </c>
      <c r="E25" s="250"/>
      <c r="F25" s="251"/>
    </row>
    <row r="26" spans="2:6" ht="31.5" customHeight="1" thickBot="1">
      <c r="B26" s="49" t="s">
        <v>70</v>
      </c>
      <c r="C26" s="49" t="s">
        <v>29</v>
      </c>
      <c r="D26" s="250" t="s">
        <v>72</v>
      </c>
      <c r="E26" s="250"/>
      <c r="F26" s="251"/>
    </row>
    <row r="28" spans="2:6">
      <c r="D28" s="69" t="s">
        <v>80</v>
      </c>
    </row>
    <row r="29" spans="2:6">
      <c r="D29" s="69" t="s">
        <v>81</v>
      </c>
    </row>
    <row r="30" spans="2:6" ht="21">
      <c r="B30" s="150"/>
    </row>
  </sheetData>
  <sheetProtection algorithmName="SHA-512" hashValue="WA2IofeffNJ36JiI0/yrd5P92eOe51KBVbfSuZdq6gJe2rlzjoocRix/Fe/veNQTnRZ4Ba5KTdDonHYe1Qhc5w==" saltValue="GpS+c/4/eOYtIQlD38SQUQ==" spinCount="100000" sheet="1" selectLockedCells="1"/>
  <mergeCells count="3">
    <mergeCell ref="D19:F19"/>
    <mergeCell ref="D25:F25"/>
    <mergeCell ref="D26:F26"/>
  </mergeCells>
  <hyperlinks>
    <hyperlink ref="D28" r:id="rId1" xr:uid="{E0C7739D-92AA-42FD-B763-27E628BDC280}"/>
    <hyperlink ref="D29" r:id="rId2" xr:uid="{12BC9F4C-E7F2-4717-BA63-671FE7F3359C}"/>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'Selector Data'!$A$2:$A$36</xm:f>
          </x14:formula1>
          <xm:sqref>D4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I32"/>
  <sheetViews>
    <sheetView showGridLines="0" showRowColHeaders="0" zoomScaleNormal="100" workbookViewId="0">
      <selection activeCell="D5" sqref="D5"/>
    </sheetView>
  </sheetViews>
  <sheetFormatPr defaultRowHeight="15"/>
  <cols>
    <col min="1" max="1" width="3.7109375" style="54" customWidth="1"/>
    <col min="2" max="2" width="46" style="54" customWidth="1"/>
    <col min="3" max="3" width="0.85546875" style="54" customWidth="1"/>
    <col min="4" max="4" width="32.85546875" style="54" customWidth="1"/>
    <col min="5" max="5" width="4.7109375" style="54" customWidth="1"/>
    <col min="6" max="6" width="63" style="54" customWidth="1"/>
    <col min="7" max="7" width="4.140625" style="54" customWidth="1"/>
    <col min="8" max="8" width="9.140625" style="54"/>
    <col min="9" max="9" width="14.85546875" style="54" customWidth="1"/>
    <col min="10" max="16384" width="9.140625" style="54"/>
  </cols>
  <sheetData>
    <row r="1" spans="2:9">
      <c r="B1" s="107" t="s">
        <v>141</v>
      </c>
      <c r="C1" s="108" t="s">
        <v>240</v>
      </c>
      <c r="D1" s="107"/>
      <c r="E1" s="107"/>
      <c r="F1" s="107"/>
      <c r="G1" s="107"/>
      <c r="H1" s="107"/>
      <c r="I1" s="107"/>
    </row>
    <row r="2" spans="2:9">
      <c r="B2" s="55" t="s">
        <v>38</v>
      </c>
    </row>
    <row r="3" spans="2:9">
      <c r="B3" s="20" t="str">
        <f>'Ethernet Selector Tool'!B2</f>
        <v>Sept 2021, Ver 43</v>
      </c>
    </row>
    <row r="4" spans="2:9" ht="24" thickBot="1">
      <c r="B4" s="79" t="s">
        <v>99</v>
      </c>
      <c r="D4" s="22" t="s">
        <v>11</v>
      </c>
      <c r="F4" s="22" t="s">
        <v>36</v>
      </c>
      <c r="I4" s="22" t="s">
        <v>1</v>
      </c>
    </row>
    <row r="5" spans="2:9" ht="19.5" thickBot="1">
      <c r="B5" s="23" t="s">
        <v>37</v>
      </c>
      <c r="D5" s="83" t="s">
        <v>8</v>
      </c>
      <c r="E5" s="57"/>
      <c r="F5" s="58" t="str">
        <f>IFERROR(INDEX('Selector Data'!A:A,MATCH('Adapter PN Cross Reference'!D5,'Selector Data'!B:B,0)),"Not a 10/20/25/50GbE Adapter")</f>
        <v>HPE Ethernet 10Gb 2-port SFP+ X710-DA2 Adapter</v>
      </c>
      <c r="H5" s="22"/>
      <c r="I5" s="26">
        <f>INDEX('Selector Data'!I:I,MATCH(D5,'Selector Data'!B:B,0))</f>
        <v>718</v>
      </c>
    </row>
    <row r="6" spans="2:9">
      <c r="B6" s="101" t="s">
        <v>73</v>
      </c>
      <c r="C6" s="59"/>
      <c r="D6" s="60" t="str">
        <f>IFERROR(INDEX('Selector Data'!J:J,MATCH('Adapter PN Cross Reference'!D5,'Selector Data'!B:B,0)),"Tryagain")</f>
        <v>Intel</v>
      </c>
    </row>
    <row r="7" spans="2:9">
      <c r="B7" s="100" t="s">
        <v>106</v>
      </c>
      <c r="D7" s="54" t="str">
        <f>IFERROR(INDEX('Selector Data'!K:K,MATCH('Adapter PN Cross Reference'!D5,'Selector Data'!B:B,0)),"Tryagain")</f>
        <v>X710</v>
      </c>
    </row>
    <row r="8" spans="2:9" ht="15" customHeight="1">
      <c r="B8" s="100" t="s">
        <v>224</v>
      </c>
      <c r="D8" s="54" t="str">
        <f>IFERROR(INDEX('Selector Data'!L:L,MATCH('Adapter PN Cross Reference'!D5,'Selector Data'!B:B,0)),"Tryagain")</f>
        <v>562SFP+</v>
      </c>
    </row>
    <row r="9" spans="2:9" ht="6.75" customHeight="1" thickBot="1"/>
    <row r="10" spans="2:9" ht="15.75" thickBot="1">
      <c r="B10" s="27" t="s">
        <v>84</v>
      </c>
      <c r="C10" s="61"/>
      <c r="D10" s="82" t="str">
        <f>IFERROR(INDEX('Selector Data'!O:O,MATCH('Adapter PN Cross Reference'!D5,'Selector Data'!B:B,0)),"")</f>
        <v>P08446-B21</v>
      </c>
      <c r="E10" s="62"/>
      <c r="F10" s="63" t="str">
        <f>IFERROR(INDEX('Selector Data'!M:M,MATCH('Adapter PN Cross Reference'!D10,'Selector Data'!O:O,0)), "No Marvell/HPE substitute available")</f>
        <v>HPE Ethernet 10Gb 2-port SFP+ QL41401-A2G Adapter</v>
      </c>
      <c r="I10" s="26">
        <f>IFERROR(INDEX('Selector Data'!Q:Q,MATCH('Adapter PN Cross Reference'!D5,'Selector Data'!B:B,0)), "")</f>
        <v>692</v>
      </c>
    </row>
    <row r="11" spans="2:9" ht="15" customHeight="1">
      <c r="B11" s="102" t="s">
        <v>106</v>
      </c>
      <c r="D11" s="54" t="str">
        <f>INDEX('Selector Data'!$P:$P,MATCH($D5,'Selector Data'!$B:$B,0))</f>
        <v>QL41401</v>
      </c>
      <c r="H11" s="30"/>
    </row>
    <row r="12" spans="2:9" ht="15" customHeight="1">
      <c r="B12" s="102" t="s">
        <v>224</v>
      </c>
      <c r="D12" s="54" t="str">
        <f>INDEX('Selector Data'!$N:$N,MATCH($D5,'Selector Data'!$B:$B,0))</f>
        <v>524SFP+</v>
      </c>
      <c r="H12" s="30"/>
    </row>
    <row r="13" spans="2:9" ht="15" customHeight="1" thickBot="1">
      <c r="B13" s="56"/>
      <c r="H13" s="30"/>
    </row>
    <row r="14" spans="2:9" ht="42.75" customHeight="1" thickBot="1">
      <c r="B14" s="32" t="s">
        <v>83</v>
      </c>
      <c r="C14" s="72"/>
      <c r="D14" s="254" t="str">
        <f>IFERROR(INDEX('Selector Data'!S:S,MATCH('Adapter PN Cross Reference'!D5,'Selector Data'!B:B,0)), "")</f>
        <v>iWARP and RoCE RDMA</v>
      </c>
      <c r="E14" s="255"/>
      <c r="F14" s="256"/>
      <c r="H14" s="35" t="s">
        <v>13</v>
      </c>
      <c r="I14" s="36">
        <f>IFERROR(INDEX('Selector Data'!R:R,MATCH('Adapter PN Cross Reference'!D5,'Selector Data'!B:B,0)), "")</f>
        <v>26</v>
      </c>
    </row>
    <row r="16" spans="2:9" ht="23.25">
      <c r="B16" s="77" t="s">
        <v>90</v>
      </c>
      <c r="C16" s="70"/>
      <c r="D16" s="78" t="str">
        <f>IFERROR(INDEX('Selector Data'!T:T,MATCH('Adapter PN Cross Reference'!D5,'Selector Data'!B:B,0)), "")</f>
        <v xml:space="preserve"> </v>
      </c>
      <c r="E16" s="71"/>
      <c r="F16" s="71"/>
    </row>
    <row r="17" spans="2:6">
      <c r="B17" s="106" t="s">
        <v>94</v>
      </c>
      <c r="C17" s="80"/>
      <c r="D17" s="80" t="str">
        <f>IFERROR(INDEX('Selector Data'!$U:$U,MATCH($D5,'Selector Data'!$B:$B,0)),"")</f>
        <v xml:space="preserve"> </v>
      </c>
    </row>
    <row r="19" spans="2:6" ht="15.75" thickBot="1"/>
    <row r="20" spans="2:6" ht="15.75" thickBot="1">
      <c r="B20" s="64" t="s">
        <v>16</v>
      </c>
      <c r="C20" s="64"/>
      <c r="D20" s="65" t="s">
        <v>18</v>
      </c>
      <c r="E20" s="41"/>
      <c r="F20" s="42"/>
    </row>
    <row r="21" spans="2:6" ht="45.75" customHeight="1" thickBot="1">
      <c r="B21" s="43" t="s">
        <v>17</v>
      </c>
      <c r="C21" s="43" t="s">
        <v>29</v>
      </c>
      <c r="D21" s="67" t="s">
        <v>19</v>
      </c>
      <c r="E21" s="67"/>
      <c r="F21" s="68"/>
    </row>
    <row r="22" spans="2:6" ht="15.75" thickBot="1">
      <c r="B22" s="46" t="s">
        <v>74</v>
      </c>
      <c r="C22" s="46" t="s">
        <v>29</v>
      </c>
      <c r="D22" s="252" t="s">
        <v>20</v>
      </c>
      <c r="E22" s="252"/>
      <c r="F22" s="253"/>
    </row>
    <row r="23" spans="2:6" ht="15.75" thickBot="1">
      <c r="B23" s="43" t="s">
        <v>21</v>
      </c>
      <c r="C23" s="43" t="s">
        <v>29</v>
      </c>
      <c r="D23" s="252" t="s">
        <v>22</v>
      </c>
      <c r="E23" s="252"/>
      <c r="F23" s="253"/>
    </row>
    <row r="24" spans="2:6" ht="15.75" thickBot="1">
      <c r="B24" s="49" t="s">
        <v>23</v>
      </c>
      <c r="C24" s="49" t="s">
        <v>29</v>
      </c>
      <c r="D24" s="252" t="s">
        <v>24</v>
      </c>
      <c r="E24" s="252"/>
      <c r="F24" s="253"/>
    </row>
    <row r="25" spans="2:6" ht="15.75" thickBot="1">
      <c r="B25" s="43" t="s">
        <v>25</v>
      </c>
      <c r="C25" s="43" t="s">
        <v>29</v>
      </c>
      <c r="D25" s="252" t="s">
        <v>26</v>
      </c>
      <c r="E25" s="252"/>
      <c r="F25" s="253"/>
    </row>
    <row r="26" spans="2:6" ht="15.75" thickBot="1">
      <c r="B26" s="49" t="s">
        <v>27</v>
      </c>
      <c r="C26" s="49" t="s">
        <v>29</v>
      </c>
      <c r="D26" s="252" t="s">
        <v>28</v>
      </c>
      <c r="E26" s="252"/>
      <c r="F26" s="253"/>
    </row>
    <row r="27" spans="2:6" ht="30.95" customHeight="1" thickBot="1">
      <c r="B27" s="49" t="s">
        <v>69</v>
      </c>
      <c r="C27" s="49" t="s">
        <v>29</v>
      </c>
      <c r="D27" s="252" t="s">
        <v>71</v>
      </c>
      <c r="E27" s="252"/>
      <c r="F27" s="253"/>
    </row>
    <row r="28" spans="2:6" ht="30.95" customHeight="1" thickBot="1">
      <c r="B28" s="49" t="s">
        <v>70</v>
      </c>
      <c r="C28" s="49" t="s">
        <v>29</v>
      </c>
      <c r="D28" s="252" t="s">
        <v>72</v>
      </c>
      <c r="E28" s="252"/>
      <c r="F28" s="253"/>
    </row>
    <row r="30" spans="2:6">
      <c r="D30" s="69" t="s">
        <v>80</v>
      </c>
    </row>
    <row r="31" spans="2:6">
      <c r="D31" s="69" t="s">
        <v>81</v>
      </c>
    </row>
    <row r="32" spans="2:6">
      <c r="D32" s="69"/>
    </row>
  </sheetData>
  <sheetProtection algorithmName="SHA-512" hashValue="4+em+vqKIuV7nMTCTZUVEtbgjaCSrnymtWelxOcUqa5SS3kmWkb68QBaiXu5q/CWFNDBAl0UcpaxjYi4jBgmEA==" saltValue="eXJcQhDHLIwKNOf3eMXtUQ==" spinCount="100000" sheet="1" selectLockedCells="1"/>
  <mergeCells count="8">
    <mergeCell ref="D25:F25"/>
    <mergeCell ref="D26:F26"/>
    <mergeCell ref="D27:F27"/>
    <mergeCell ref="D28:F28"/>
    <mergeCell ref="D14:F14"/>
    <mergeCell ref="D22:F22"/>
    <mergeCell ref="D23:F23"/>
    <mergeCell ref="D24:F24"/>
  </mergeCells>
  <hyperlinks>
    <hyperlink ref="D30" r:id="rId1" xr:uid="{3375CFE9-26E2-4291-8580-1D47912D5DB0}"/>
    <hyperlink ref="D31" r:id="rId2" xr:uid="{7CE95A8D-6A8D-43A6-9513-A28C073E0440}"/>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072D7-2B19-4C6D-9894-5B45E6F0F9D6}">
  <sheetPr>
    <pageSetUpPr fitToPage="1"/>
  </sheetPr>
  <dimension ref="A1:AF48"/>
  <sheetViews>
    <sheetView showGridLines="0" zoomScale="80" zoomScaleNormal="80" workbookViewId="0">
      <pane xSplit="1" ySplit="5" topLeftCell="B6" activePane="bottomRight" state="frozen"/>
      <selection pane="topRight" activeCell="B1" sqref="B1"/>
      <selection pane="bottomLeft" activeCell="A5" sqref="A5"/>
      <selection pane="bottomRight" activeCell="A2" sqref="A2"/>
    </sheetView>
  </sheetViews>
  <sheetFormatPr defaultRowHeight="15"/>
  <cols>
    <col min="1" max="1" width="39.28515625" customWidth="1"/>
    <col min="2" max="13" width="8.28515625" customWidth="1"/>
    <col min="14" max="15" width="8.28515625" hidden="1" customWidth="1"/>
    <col min="16" max="16" width="8.28515625" customWidth="1"/>
    <col min="17" max="17" width="13.85546875" customWidth="1"/>
    <col min="18" max="22" width="8.28515625" customWidth="1"/>
    <col min="23" max="24" width="10.28515625" customWidth="1"/>
    <col min="25" max="32" width="8.28515625" customWidth="1"/>
    <col min="33" max="42" width="5.42578125" customWidth="1"/>
  </cols>
  <sheetData>
    <row r="1" spans="1:32" ht="21">
      <c r="A1" s="85" t="str">
        <f>'Ethernet Selector Tool'!B2</f>
        <v>Sept 2021, Ver 43</v>
      </c>
      <c r="B1" s="161"/>
      <c r="N1" s="84" t="s">
        <v>138</v>
      </c>
      <c r="O1" s="84"/>
      <c r="P1" s="84"/>
    </row>
    <row r="2" spans="1:32">
      <c r="A2" s="69" t="s">
        <v>80</v>
      </c>
    </row>
    <row r="3" spans="1:32" ht="15.75" thickBot="1">
      <c r="A3" s="161" t="s">
        <v>241</v>
      </c>
    </row>
    <row r="4" spans="1:32" s="86" customFormat="1" ht="15.75" thickBot="1">
      <c r="A4" s="123" t="s">
        <v>81</v>
      </c>
      <c r="B4" s="257" t="s">
        <v>39</v>
      </c>
      <c r="C4" s="258"/>
      <c r="D4" s="258"/>
      <c r="E4" s="258"/>
      <c r="F4" s="258"/>
      <c r="G4" s="258"/>
      <c r="H4" s="258"/>
      <c r="I4" s="258"/>
      <c r="J4" s="258"/>
      <c r="K4" s="258"/>
      <c r="L4" s="258"/>
      <c r="M4" s="258"/>
      <c r="N4" s="258"/>
      <c r="O4" s="258"/>
      <c r="P4" s="258"/>
      <c r="Q4" s="126" t="s">
        <v>100</v>
      </c>
      <c r="R4" s="259" t="s">
        <v>79</v>
      </c>
      <c r="S4" s="260"/>
      <c r="T4" s="260"/>
      <c r="U4" s="260"/>
      <c r="V4" s="261"/>
      <c r="W4" s="262" t="s">
        <v>51</v>
      </c>
      <c r="X4" s="263"/>
      <c r="Y4" s="229" t="s">
        <v>47</v>
      </c>
      <c r="Z4" s="264" t="s">
        <v>48</v>
      </c>
      <c r="AA4" s="265"/>
      <c r="AB4" s="266"/>
      <c r="AC4" s="267" t="s">
        <v>395</v>
      </c>
      <c r="AD4" s="268"/>
      <c r="AE4" s="269"/>
      <c r="AF4" s="270"/>
    </row>
    <row r="5" spans="1:32" s="91" customFormat="1" ht="236.25" customHeight="1" thickBot="1">
      <c r="A5" s="188" t="s">
        <v>361</v>
      </c>
      <c r="B5" s="87" t="s">
        <v>243</v>
      </c>
      <c r="C5" s="88" t="s">
        <v>400</v>
      </c>
      <c r="D5" s="88" t="s">
        <v>244</v>
      </c>
      <c r="E5" s="88" t="s">
        <v>245</v>
      </c>
      <c r="F5" s="88" t="s">
        <v>246</v>
      </c>
      <c r="G5" s="88" t="s">
        <v>247</v>
      </c>
      <c r="H5" s="88" t="s">
        <v>248</v>
      </c>
      <c r="I5" s="88" t="s">
        <v>249</v>
      </c>
      <c r="J5" s="88" t="s">
        <v>250</v>
      </c>
      <c r="K5" s="88" t="s">
        <v>251</v>
      </c>
      <c r="L5" s="88" t="s">
        <v>252</v>
      </c>
      <c r="M5" s="88" t="s">
        <v>255</v>
      </c>
      <c r="N5" s="88" t="s">
        <v>44</v>
      </c>
      <c r="O5" s="88" t="s">
        <v>45</v>
      </c>
      <c r="P5" s="88" t="s">
        <v>256</v>
      </c>
      <c r="Q5" s="90" t="s">
        <v>260</v>
      </c>
      <c r="R5" s="87" t="s">
        <v>258</v>
      </c>
      <c r="S5" s="88" t="s">
        <v>270</v>
      </c>
      <c r="T5" s="88" t="s">
        <v>268</v>
      </c>
      <c r="U5" s="88" t="s">
        <v>269</v>
      </c>
      <c r="V5" s="89" t="s">
        <v>259</v>
      </c>
      <c r="W5" s="87" t="s">
        <v>257</v>
      </c>
      <c r="X5" s="89" t="s">
        <v>261</v>
      </c>
      <c r="Y5" s="88" t="s">
        <v>262</v>
      </c>
      <c r="Z5" s="189" t="s">
        <v>263</v>
      </c>
      <c r="AA5" s="190" t="s">
        <v>264</v>
      </c>
      <c r="AB5" s="191" t="s">
        <v>265</v>
      </c>
      <c r="AC5" s="189" t="s">
        <v>397</v>
      </c>
      <c r="AD5" s="190" t="s">
        <v>396</v>
      </c>
      <c r="AE5" s="230" t="s">
        <v>401</v>
      </c>
      <c r="AF5" s="225" t="s">
        <v>398</v>
      </c>
    </row>
    <row r="6" spans="1:32" s="91" customFormat="1" ht="15" customHeight="1" thickBot="1">
      <c r="A6" s="151" t="s">
        <v>393</v>
      </c>
      <c r="B6" s="136"/>
      <c r="C6" s="12"/>
      <c r="D6" s="12"/>
      <c r="E6" s="12"/>
      <c r="F6" s="12"/>
      <c r="G6" s="131"/>
      <c r="H6" s="131"/>
      <c r="I6" s="131"/>
      <c r="J6" s="131"/>
      <c r="K6" s="131"/>
      <c r="L6" s="131"/>
      <c r="M6" s="131"/>
      <c r="N6" s="131"/>
      <c r="O6" s="131"/>
      <c r="P6" s="131"/>
      <c r="Q6" s="134"/>
      <c r="R6" s="162"/>
      <c r="S6" s="163"/>
      <c r="T6" s="164"/>
      <c r="U6" s="164"/>
      <c r="V6" s="165"/>
      <c r="W6" s="133"/>
      <c r="X6" s="132"/>
      <c r="Y6" s="192"/>
      <c r="Z6" s="133"/>
      <c r="AA6" s="187"/>
      <c r="AB6" s="118"/>
      <c r="AC6" s="133"/>
      <c r="AD6" s="187"/>
      <c r="AE6" s="231"/>
      <c r="AF6" s="118"/>
    </row>
    <row r="7" spans="1:32" s="91" customFormat="1" ht="15" customHeight="1">
      <c r="A7" s="151" t="s">
        <v>156</v>
      </c>
      <c r="B7" s="13" t="s">
        <v>55</v>
      </c>
      <c r="C7" s="13" t="s">
        <v>55</v>
      </c>
      <c r="D7" s="13" t="s">
        <v>55</v>
      </c>
      <c r="E7" s="13" t="s">
        <v>55</v>
      </c>
      <c r="F7" s="13" t="s">
        <v>55</v>
      </c>
      <c r="G7" s="194"/>
      <c r="H7" s="194"/>
      <c r="I7" s="194"/>
      <c r="J7" s="194"/>
      <c r="K7" s="194"/>
      <c r="L7" s="194"/>
      <c r="M7" s="194"/>
      <c r="N7" s="194"/>
      <c r="O7" s="194"/>
      <c r="P7" s="194"/>
      <c r="Q7" s="196"/>
      <c r="R7" s="169" t="s">
        <v>55</v>
      </c>
      <c r="S7" s="169" t="s">
        <v>55</v>
      </c>
      <c r="T7" s="197"/>
      <c r="U7" s="197"/>
      <c r="V7" s="198"/>
      <c r="W7" s="199"/>
      <c r="X7" s="195"/>
      <c r="Y7" s="16" t="s">
        <v>55</v>
      </c>
      <c r="Z7" s="199"/>
      <c r="AA7" s="122"/>
      <c r="AB7" s="93" t="s">
        <v>55</v>
      </c>
      <c r="AC7" s="227" t="s">
        <v>55</v>
      </c>
      <c r="AD7" s="122"/>
      <c r="AE7" s="232"/>
      <c r="AF7" s="93"/>
    </row>
    <row r="8" spans="1:32" s="91" customFormat="1" ht="15" customHeight="1">
      <c r="A8" s="193" t="s">
        <v>271</v>
      </c>
      <c r="B8" s="13" t="s">
        <v>55</v>
      </c>
      <c r="C8" s="13" t="s">
        <v>55</v>
      </c>
      <c r="D8" s="13" t="s">
        <v>55</v>
      </c>
      <c r="E8" s="13" t="s">
        <v>55</v>
      </c>
      <c r="F8" s="13" t="s">
        <v>55</v>
      </c>
      <c r="G8" s="194"/>
      <c r="H8" s="194"/>
      <c r="I8" s="194"/>
      <c r="J8" s="194"/>
      <c r="K8" s="194"/>
      <c r="L8" s="194"/>
      <c r="M8" s="194"/>
      <c r="N8" s="194"/>
      <c r="O8" s="194"/>
      <c r="P8" s="194"/>
      <c r="Q8" s="196"/>
      <c r="R8" s="169" t="s">
        <v>55</v>
      </c>
      <c r="S8" s="169" t="s">
        <v>55</v>
      </c>
      <c r="T8" s="197"/>
      <c r="U8" s="197"/>
      <c r="V8" s="198"/>
      <c r="W8" s="199"/>
      <c r="X8" s="195"/>
      <c r="Y8" s="16" t="s">
        <v>55</v>
      </c>
      <c r="Z8" s="199"/>
      <c r="AA8" s="122"/>
      <c r="AB8" s="93" t="s">
        <v>55</v>
      </c>
      <c r="AC8" s="227"/>
      <c r="AD8" s="122"/>
      <c r="AE8" s="232"/>
      <c r="AF8" s="93"/>
    </row>
    <row r="9" spans="1:32" s="91" customFormat="1" ht="15" customHeight="1">
      <c r="A9" s="193" t="s">
        <v>272</v>
      </c>
      <c r="B9" s="13" t="s">
        <v>55</v>
      </c>
      <c r="C9" s="13" t="s">
        <v>55</v>
      </c>
      <c r="D9" s="13" t="s">
        <v>55</v>
      </c>
      <c r="E9" s="13" t="s">
        <v>55</v>
      </c>
      <c r="F9" s="13" t="s">
        <v>55</v>
      </c>
      <c r="G9" s="194"/>
      <c r="H9" s="194"/>
      <c r="I9" s="194"/>
      <c r="J9" s="194"/>
      <c r="K9" s="194"/>
      <c r="L9" s="194"/>
      <c r="M9" s="194"/>
      <c r="N9" s="194"/>
      <c r="O9" s="194"/>
      <c r="P9" s="194"/>
      <c r="Q9" s="196"/>
      <c r="R9" s="169" t="s">
        <v>55</v>
      </c>
      <c r="S9" s="169" t="s">
        <v>55</v>
      </c>
      <c r="T9" s="197"/>
      <c r="U9" s="197"/>
      <c r="V9" s="198"/>
      <c r="W9" s="199"/>
      <c r="X9" s="195"/>
      <c r="Y9" s="16" t="s">
        <v>55</v>
      </c>
      <c r="Z9" s="199"/>
      <c r="AA9" s="122"/>
      <c r="AB9" s="93" t="s">
        <v>55</v>
      </c>
      <c r="AC9" s="227"/>
      <c r="AD9" s="122"/>
      <c r="AE9" s="232"/>
      <c r="AF9" s="93"/>
    </row>
    <row r="10" spans="1:32" s="91" customFormat="1" ht="15" customHeight="1">
      <c r="A10" s="193" t="s">
        <v>359</v>
      </c>
      <c r="B10" s="13" t="s">
        <v>55</v>
      </c>
      <c r="C10" s="13" t="s">
        <v>55</v>
      </c>
      <c r="D10" s="13" t="s">
        <v>55</v>
      </c>
      <c r="E10" s="13" t="s">
        <v>55</v>
      </c>
      <c r="F10" s="13" t="s">
        <v>55</v>
      </c>
      <c r="G10" s="194"/>
      <c r="H10" s="194"/>
      <c r="I10" s="194"/>
      <c r="J10" s="194"/>
      <c r="K10" s="194"/>
      <c r="L10" s="194"/>
      <c r="M10" s="194"/>
      <c r="N10" s="194"/>
      <c r="O10" s="194"/>
      <c r="P10" s="194"/>
      <c r="Q10" s="196"/>
      <c r="R10" s="169" t="s">
        <v>55</v>
      </c>
      <c r="S10" s="169" t="s">
        <v>55</v>
      </c>
      <c r="T10" s="197"/>
      <c r="U10" s="197"/>
      <c r="V10" s="198"/>
      <c r="W10" s="199"/>
      <c r="X10" s="195"/>
      <c r="Y10" s="16" t="s">
        <v>55</v>
      </c>
      <c r="Z10" s="199"/>
      <c r="AA10" s="122"/>
      <c r="AB10" s="93" t="s">
        <v>55</v>
      </c>
      <c r="AC10" s="227" t="s">
        <v>55</v>
      </c>
      <c r="AD10" s="122"/>
      <c r="AE10" s="232"/>
      <c r="AF10" s="226" t="s">
        <v>55</v>
      </c>
    </row>
    <row r="11" spans="1:32" s="91" customFormat="1" ht="15" customHeight="1">
      <c r="A11" s="193" t="s">
        <v>273</v>
      </c>
      <c r="B11" s="13" t="s">
        <v>55</v>
      </c>
      <c r="C11" s="13" t="s">
        <v>55</v>
      </c>
      <c r="D11" s="13" t="s">
        <v>55</v>
      </c>
      <c r="E11" s="13" t="s">
        <v>55</v>
      </c>
      <c r="F11" s="13" t="s">
        <v>55</v>
      </c>
      <c r="G11" s="194"/>
      <c r="H11" s="194"/>
      <c r="I11" s="194"/>
      <c r="J11" s="194"/>
      <c r="K11" s="194"/>
      <c r="L11" s="194"/>
      <c r="M11" s="194"/>
      <c r="N11" s="194"/>
      <c r="O11" s="194"/>
      <c r="P11" s="194"/>
      <c r="Q11" s="196"/>
      <c r="R11" s="169" t="s">
        <v>55</v>
      </c>
      <c r="S11" s="169" t="s">
        <v>55</v>
      </c>
      <c r="T11" s="197"/>
      <c r="U11" s="197"/>
      <c r="V11" s="198"/>
      <c r="W11" s="199"/>
      <c r="X11" s="195"/>
      <c r="Y11" s="16" t="s">
        <v>55</v>
      </c>
      <c r="Z11" s="199"/>
      <c r="AA11" s="122"/>
      <c r="AB11" s="93" t="s">
        <v>55</v>
      </c>
      <c r="AC11" s="227"/>
      <c r="AD11" s="122"/>
      <c r="AE11" s="232"/>
      <c r="AF11" s="226" t="s">
        <v>55</v>
      </c>
    </row>
    <row r="12" spans="1:32" s="91" customFormat="1" ht="15" customHeight="1">
      <c r="A12" s="193" t="s">
        <v>360</v>
      </c>
      <c r="B12" s="13" t="s">
        <v>55</v>
      </c>
      <c r="C12" s="13" t="s">
        <v>55</v>
      </c>
      <c r="D12" s="13" t="s">
        <v>55</v>
      </c>
      <c r="E12" s="13" t="s">
        <v>55</v>
      </c>
      <c r="F12" s="13" t="s">
        <v>55</v>
      </c>
      <c r="G12" s="194"/>
      <c r="H12" s="194"/>
      <c r="I12" s="194"/>
      <c r="J12" s="194"/>
      <c r="K12" s="194"/>
      <c r="L12" s="194"/>
      <c r="M12" s="194"/>
      <c r="N12" s="194"/>
      <c r="O12" s="194"/>
      <c r="P12" s="194"/>
      <c r="Q12" s="196"/>
      <c r="R12" s="169" t="s">
        <v>55</v>
      </c>
      <c r="S12" s="169" t="s">
        <v>55</v>
      </c>
      <c r="T12" s="197"/>
      <c r="U12" s="197"/>
      <c r="V12" s="198"/>
      <c r="W12" s="199"/>
      <c r="X12" s="195"/>
      <c r="Y12" s="16" t="s">
        <v>55</v>
      </c>
      <c r="Z12" s="199"/>
      <c r="AA12" s="122"/>
      <c r="AB12" s="93" t="s">
        <v>55</v>
      </c>
      <c r="AC12" s="227" t="s">
        <v>55</v>
      </c>
      <c r="AD12" s="122"/>
      <c r="AE12" s="232"/>
      <c r="AF12" s="93"/>
    </row>
    <row r="13" spans="1:32" s="91" customFormat="1" ht="15" customHeight="1">
      <c r="A13" s="193" t="s">
        <v>157</v>
      </c>
      <c r="B13" s="13" t="s">
        <v>55</v>
      </c>
      <c r="C13" s="13" t="s">
        <v>55</v>
      </c>
      <c r="D13" s="13" t="s">
        <v>55</v>
      </c>
      <c r="E13" s="13" t="s">
        <v>55</v>
      </c>
      <c r="F13" s="13" t="s">
        <v>55</v>
      </c>
      <c r="G13" s="194"/>
      <c r="H13" s="194"/>
      <c r="I13" s="194"/>
      <c r="J13" s="194"/>
      <c r="K13" s="194"/>
      <c r="L13" s="194"/>
      <c r="M13" s="194"/>
      <c r="N13" s="194"/>
      <c r="O13" s="194"/>
      <c r="P13" s="194"/>
      <c r="Q13" s="196"/>
      <c r="R13" s="169" t="s">
        <v>55</v>
      </c>
      <c r="S13" s="169" t="s">
        <v>55</v>
      </c>
      <c r="T13" s="197"/>
      <c r="U13" s="197"/>
      <c r="V13" s="198"/>
      <c r="W13" s="199"/>
      <c r="X13" s="195"/>
      <c r="Y13" s="16" t="s">
        <v>55</v>
      </c>
      <c r="Z13" s="199"/>
      <c r="AA13" s="122"/>
      <c r="AB13" s="93" t="s">
        <v>55</v>
      </c>
      <c r="AC13" s="227" t="s">
        <v>55</v>
      </c>
      <c r="AD13" s="122"/>
      <c r="AE13" s="232"/>
      <c r="AF13" s="93"/>
    </row>
    <row r="14" spans="1:32" s="91" customFormat="1" ht="15" customHeight="1" thickBot="1">
      <c r="A14" s="200" t="s">
        <v>274</v>
      </c>
      <c r="B14" s="125" t="s">
        <v>55</v>
      </c>
      <c r="C14" s="14" t="s">
        <v>55</v>
      </c>
      <c r="D14" s="14" t="s">
        <v>55</v>
      </c>
      <c r="E14" s="14" t="s">
        <v>55</v>
      </c>
      <c r="F14" s="14" t="s">
        <v>55</v>
      </c>
      <c r="G14" s="201"/>
      <c r="H14" s="201"/>
      <c r="I14" s="201"/>
      <c r="J14" s="201"/>
      <c r="K14" s="201"/>
      <c r="L14" s="201"/>
      <c r="M14" s="201"/>
      <c r="N14" s="201"/>
      <c r="O14" s="201"/>
      <c r="P14" s="201"/>
      <c r="Q14" s="203"/>
      <c r="R14" s="166" t="s">
        <v>55</v>
      </c>
      <c r="S14" s="167" t="s">
        <v>55</v>
      </c>
      <c r="T14" s="204"/>
      <c r="U14" s="204"/>
      <c r="V14" s="205"/>
      <c r="W14" s="206"/>
      <c r="X14" s="202"/>
      <c r="Y14" s="17" t="s">
        <v>55</v>
      </c>
      <c r="Z14" s="206"/>
      <c r="AA14" s="140"/>
      <c r="AB14" s="121" t="s">
        <v>55</v>
      </c>
      <c r="AC14" s="228"/>
      <c r="AD14" s="140"/>
      <c r="AE14" s="233"/>
      <c r="AF14" s="121"/>
    </row>
    <row r="15" spans="1:32">
      <c r="A15" s="175" t="s">
        <v>98</v>
      </c>
      <c r="B15" s="207"/>
      <c r="C15" s="176"/>
      <c r="D15" s="176"/>
      <c r="E15" s="176"/>
      <c r="F15" s="176"/>
      <c r="G15" s="176" t="s">
        <v>55</v>
      </c>
      <c r="H15" s="176"/>
      <c r="I15" s="176" t="s">
        <v>55</v>
      </c>
      <c r="J15" s="176" t="s">
        <v>55</v>
      </c>
      <c r="K15" s="176" t="s">
        <v>55</v>
      </c>
      <c r="L15" s="176" t="s">
        <v>55</v>
      </c>
      <c r="M15" s="176" t="s">
        <v>55</v>
      </c>
      <c r="N15" s="176" t="s">
        <v>55</v>
      </c>
      <c r="O15" s="176" t="s">
        <v>55</v>
      </c>
      <c r="P15" s="176"/>
      <c r="Q15" s="177"/>
      <c r="R15" s="178"/>
      <c r="S15" s="179"/>
      <c r="T15" s="179" t="s">
        <v>55</v>
      </c>
      <c r="U15" s="179" t="s">
        <v>55</v>
      </c>
      <c r="V15" s="180"/>
      <c r="W15" s="181"/>
      <c r="X15" s="182"/>
      <c r="Y15" s="183" t="s">
        <v>55</v>
      </c>
      <c r="Z15" s="184"/>
      <c r="AA15" s="185"/>
      <c r="AB15" s="186"/>
      <c r="AC15" s="184"/>
      <c r="AD15" s="185"/>
      <c r="AE15" s="234"/>
      <c r="AF15" s="186"/>
    </row>
    <row r="16" spans="1:32">
      <c r="A16" s="138" t="s">
        <v>135</v>
      </c>
      <c r="B16" s="124"/>
      <c r="C16" s="13"/>
      <c r="D16" s="13"/>
      <c r="E16" s="13"/>
      <c r="F16" s="13"/>
      <c r="G16" s="13" t="s">
        <v>55</v>
      </c>
      <c r="H16" s="13"/>
      <c r="I16" s="13" t="s">
        <v>55</v>
      </c>
      <c r="J16" s="13" t="s">
        <v>55</v>
      </c>
      <c r="K16" s="13" t="s">
        <v>55</v>
      </c>
      <c r="L16" s="13" t="s">
        <v>55</v>
      </c>
      <c r="M16" s="13" t="s">
        <v>55</v>
      </c>
      <c r="N16" s="13" t="s">
        <v>55</v>
      </c>
      <c r="O16" s="13" t="s">
        <v>55</v>
      </c>
      <c r="P16" s="13"/>
      <c r="Q16" s="127"/>
      <c r="R16" s="168"/>
      <c r="S16" s="169"/>
      <c r="T16" s="169" t="s">
        <v>55</v>
      </c>
      <c r="U16" s="169" t="s">
        <v>55</v>
      </c>
      <c r="V16" s="170"/>
      <c r="W16" s="9"/>
      <c r="X16" s="10"/>
      <c r="Y16" s="16" t="s">
        <v>55</v>
      </c>
      <c r="Z16" s="92"/>
      <c r="AA16" s="122" t="s">
        <v>55</v>
      </c>
      <c r="AB16" s="93"/>
      <c r="AC16" s="92"/>
      <c r="AD16" s="122"/>
      <c r="AE16" s="232"/>
      <c r="AF16" s="93"/>
    </row>
    <row r="17" spans="1:32">
      <c r="A17" s="138" t="s">
        <v>136</v>
      </c>
      <c r="B17" s="124"/>
      <c r="C17" s="13"/>
      <c r="D17" s="13"/>
      <c r="E17" s="13"/>
      <c r="F17" s="13"/>
      <c r="G17" s="13" t="s">
        <v>55</v>
      </c>
      <c r="H17" s="13"/>
      <c r="I17" s="13" t="s">
        <v>55</v>
      </c>
      <c r="J17" s="13" t="s">
        <v>55</v>
      </c>
      <c r="K17" s="13" t="s">
        <v>55</v>
      </c>
      <c r="L17" s="13" t="s">
        <v>55</v>
      </c>
      <c r="M17" s="13" t="s">
        <v>55</v>
      </c>
      <c r="N17" s="13" t="s">
        <v>55</v>
      </c>
      <c r="O17" s="13" t="s">
        <v>55</v>
      </c>
      <c r="P17" s="13"/>
      <c r="Q17" s="127"/>
      <c r="R17" s="168"/>
      <c r="S17" s="169"/>
      <c r="T17" s="169" t="s">
        <v>55</v>
      </c>
      <c r="U17" s="169" t="s">
        <v>55</v>
      </c>
      <c r="V17" s="170"/>
      <c r="W17" s="9"/>
      <c r="X17" s="10"/>
      <c r="Y17" s="16" t="s">
        <v>55</v>
      </c>
      <c r="Z17" s="92"/>
      <c r="AA17" s="122" t="s">
        <v>55</v>
      </c>
      <c r="AB17" s="93"/>
      <c r="AC17" s="92"/>
      <c r="AD17" s="122"/>
      <c r="AE17" s="232"/>
      <c r="AF17" s="93"/>
    </row>
    <row r="18" spans="1:32">
      <c r="A18" s="138" t="s">
        <v>82</v>
      </c>
      <c r="B18" s="124"/>
      <c r="C18" s="13"/>
      <c r="D18" s="13"/>
      <c r="E18" s="13"/>
      <c r="F18" s="13"/>
      <c r="G18" s="13" t="s">
        <v>55</v>
      </c>
      <c r="H18" s="13" t="s">
        <v>55</v>
      </c>
      <c r="I18" s="13" t="s">
        <v>55</v>
      </c>
      <c r="J18" s="13" t="s">
        <v>55</v>
      </c>
      <c r="K18" s="13" t="s">
        <v>55</v>
      </c>
      <c r="L18" s="13" t="s">
        <v>55</v>
      </c>
      <c r="M18" s="13" t="s">
        <v>55</v>
      </c>
      <c r="N18" s="13" t="s">
        <v>55</v>
      </c>
      <c r="O18" s="13" t="s">
        <v>55</v>
      </c>
      <c r="P18" s="13" t="s">
        <v>55</v>
      </c>
      <c r="Q18" s="73"/>
      <c r="R18" s="168"/>
      <c r="S18" s="169"/>
      <c r="T18" s="169" t="s">
        <v>55</v>
      </c>
      <c r="U18" s="169" t="s">
        <v>55</v>
      </c>
      <c r="V18" s="170" t="s">
        <v>55</v>
      </c>
      <c r="W18" s="9"/>
      <c r="X18" s="10"/>
      <c r="Y18" s="16" t="s">
        <v>55</v>
      </c>
      <c r="Z18" s="92"/>
      <c r="AA18" s="122" t="s">
        <v>55</v>
      </c>
      <c r="AB18" s="93" t="s">
        <v>55</v>
      </c>
      <c r="AC18" s="92"/>
      <c r="AD18" s="122"/>
      <c r="AE18" s="232"/>
      <c r="AF18" s="93"/>
    </row>
    <row r="19" spans="1:32">
      <c r="A19" s="138" t="s">
        <v>52</v>
      </c>
      <c r="B19" s="124"/>
      <c r="C19" s="13"/>
      <c r="D19" s="13"/>
      <c r="E19" s="13"/>
      <c r="F19" s="13"/>
      <c r="G19" s="13" t="s">
        <v>55</v>
      </c>
      <c r="H19" s="13" t="s">
        <v>55</v>
      </c>
      <c r="I19" s="13" t="s">
        <v>55</v>
      </c>
      <c r="J19" s="13" t="s">
        <v>55</v>
      </c>
      <c r="K19" s="13" t="s">
        <v>55</v>
      </c>
      <c r="L19" s="13" t="s">
        <v>55</v>
      </c>
      <c r="M19" s="13" t="s">
        <v>55</v>
      </c>
      <c r="N19" s="13" t="s">
        <v>55</v>
      </c>
      <c r="O19" s="13" t="s">
        <v>55</v>
      </c>
      <c r="P19" s="13" t="s">
        <v>55</v>
      </c>
      <c r="Q19" s="73"/>
      <c r="R19" s="168"/>
      <c r="S19" s="169"/>
      <c r="T19" s="169" t="s">
        <v>55</v>
      </c>
      <c r="U19" s="169" t="s">
        <v>55</v>
      </c>
      <c r="V19" s="170" t="s">
        <v>55</v>
      </c>
      <c r="W19" s="9"/>
      <c r="X19" s="10"/>
      <c r="Y19" s="16" t="s">
        <v>55</v>
      </c>
      <c r="Z19" s="92"/>
      <c r="AA19" s="122" t="s">
        <v>55</v>
      </c>
      <c r="AB19" s="93" t="s">
        <v>55</v>
      </c>
      <c r="AC19" s="227" t="s">
        <v>55</v>
      </c>
      <c r="AD19" s="122"/>
      <c r="AE19" s="232"/>
      <c r="AF19" s="93"/>
    </row>
    <row r="20" spans="1:32">
      <c r="A20" s="138" t="s">
        <v>53</v>
      </c>
      <c r="B20" s="124"/>
      <c r="C20" s="13"/>
      <c r="D20" s="13"/>
      <c r="E20" s="13"/>
      <c r="F20" s="13"/>
      <c r="G20" s="13" t="s">
        <v>55</v>
      </c>
      <c r="H20" s="13" t="s">
        <v>55</v>
      </c>
      <c r="I20" s="13" t="s">
        <v>55</v>
      </c>
      <c r="J20" s="13" t="s">
        <v>55</v>
      </c>
      <c r="K20" s="13" t="s">
        <v>55</v>
      </c>
      <c r="L20" s="13" t="s">
        <v>55</v>
      </c>
      <c r="M20" s="13" t="s">
        <v>55</v>
      </c>
      <c r="N20" s="13" t="s">
        <v>55</v>
      </c>
      <c r="O20" s="13" t="s">
        <v>55</v>
      </c>
      <c r="P20" s="13" t="s">
        <v>55</v>
      </c>
      <c r="Q20" s="73"/>
      <c r="R20" s="168"/>
      <c r="S20" s="169"/>
      <c r="T20" s="169" t="s">
        <v>55</v>
      </c>
      <c r="U20" s="169" t="s">
        <v>55</v>
      </c>
      <c r="V20" s="170" t="s">
        <v>55</v>
      </c>
      <c r="W20" s="9"/>
      <c r="X20" s="10"/>
      <c r="Y20" s="16" t="s">
        <v>55</v>
      </c>
      <c r="Z20" s="92"/>
      <c r="AA20" s="122" t="s">
        <v>55</v>
      </c>
      <c r="AB20" s="93" t="s">
        <v>55</v>
      </c>
      <c r="AC20" s="227" t="s">
        <v>55</v>
      </c>
      <c r="AD20" s="122"/>
      <c r="AE20" s="232"/>
      <c r="AF20" s="93"/>
    </row>
    <row r="21" spans="1:32">
      <c r="A21" s="138" t="s">
        <v>68</v>
      </c>
      <c r="B21" s="124"/>
      <c r="C21" s="13"/>
      <c r="D21" s="13"/>
      <c r="E21" s="13"/>
      <c r="F21" s="13"/>
      <c r="G21" s="13" t="s">
        <v>55</v>
      </c>
      <c r="H21" s="13" t="s">
        <v>55</v>
      </c>
      <c r="I21" s="13"/>
      <c r="J21" s="13"/>
      <c r="K21" s="13"/>
      <c r="L21" s="13"/>
      <c r="M21" s="13" t="s">
        <v>55</v>
      </c>
      <c r="N21" s="13" t="s">
        <v>55</v>
      </c>
      <c r="O21" s="13" t="s">
        <v>55</v>
      </c>
      <c r="P21" s="13"/>
      <c r="Q21" s="73"/>
      <c r="R21" s="168"/>
      <c r="S21" s="169"/>
      <c r="T21" s="169" t="s">
        <v>55</v>
      </c>
      <c r="U21" s="169" t="s">
        <v>55</v>
      </c>
      <c r="V21" s="170"/>
      <c r="W21" s="9"/>
      <c r="X21" s="10"/>
      <c r="Y21" s="16" t="s">
        <v>55</v>
      </c>
      <c r="Z21" s="92"/>
      <c r="AA21" s="122" t="s">
        <v>55</v>
      </c>
      <c r="AB21" s="93" t="s">
        <v>55</v>
      </c>
      <c r="AC21" s="92"/>
      <c r="AD21" s="122"/>
      <c r="AE21" s="232"/>
      <c r="AF21" s="93"/>
    </row>
    <row r="22" spans="1:32">
      <c r="A22" s="138" t="s">
        <v>54</v>
      </c>
      <c r="B22" s="124"/>
      <c r="C22" s="13"/>
      <c r="D22" s="13"/>
      <c r="E22" s="13"/>
      <c r="F22" s="13"/>
      <c r="G22" s="13" t="s">
        <v>55</v>
      </c>
      <c r="H22" s="13" t="s">
        <v>55</v>
      </c>
      <c r="I22" s="13" t="s">
        <v>55</v>
      </c>
      <c r="J22" s="13" t="s">
        <v>55</v>
      </c>
      <c r="K22" s="13" t="s">
        <v>55</v>
      </c>
      <c r="L22" s="13" t="s">
        <v>55</v>
      </c>
      <c r="M22" s="13" t="s">
        <v>55</v>
      </c>
      <c r="N22" s="13" t="s">
        <v>55</v>
      </c>
      <c r="O22" s="13" t="s">
        <v>55</v>
      </c>
      <c r="P22" s="13" t="s">
        <v>55</v>
      </c>
      <c r="Q22" s="73"/>
      <c r="R22" s="168"/>
      <c r="S22" s="169"/>
      <c r="T22" s="169" t="s">
        <v>55</v>
      </c>
      <c r="U22" s="169" t="s">
        <v>55</v>
      </c>
      <c r="V22" s="170" t="s">
        <v>55</v>
      </c>
      <c r="W22" s="9"/>
      <c r="X22" s="10"/>
      <c r="Y22" s="16" t="s">
        <v>55</v>
      </c>
      <c r="Z22" s="92"/>
      <c r="AA22" s="122" t="s">
        <v>55</v>
      </c>
      <c r="AB22" s="93" t="s">
        <v>55</v>
      </c>
      <c r="AC22" s="227" t="s">
        <v>55</v>
      </c>
      <c r="AD22" s="122"/>
      <c r="AE22" s="232"/>
      <c r="AF22" s="93"/>
    </row>
    <row r="23" spans="1:32" ht="15.75" thickBot="1">
      <c r="A23" s="139" t="s">
        <v>63</v>
      </c>
      <c r="B23" s="125"/>
      <c r="C23" s="14"/>
      <c r="D23" s="14"/>
      <c r="E23" s="14"/>
      <c r="F23" s="14"/>
      <c r="G23" s="14" t="s">
        <v>55</v>
      </c>
      <c r="H23" s="14" t="s">
        <v>55</v>
      </c>
      <c r="I23" s="14" t="s">
        <v>55</v>
      </c>
      <c r="J23" s="14" t="s">
        <v>55</v>
      </c>
      <c r="K23" s="14" t="s">
        <v>55</v>
      </c>
      <c r="L23" s="14" t="s">
        <v>55</v>
      </c>
      <c r="M23" s="14" t="s">
        <v>55</v>
      </c>
      <c r="N23" s="14" t="s">
        <v>55</v>
      </c>
      <c r="O23" s="14" t="s">
        <v>55</v>
      </c>
      <c r="P23" s="14" t="s">
        <v>55</v>
      </c>
      <c r="Q23" s="74"/>
      <c r="R23" s="166"/>
      <c r="S23" s="167"/>
      <c r="T23" s="167" t="s">
        <v>55</v>
      </c>
      <c r="U23" s="167" t="s">
        <v>55</v>
      </c>
      <c r="V23" s="171" t="s">
        <v>55</v>
      </c>
      <c r="W23" s="11"/>
      <c r="X23" s="130"/>
      <c r="Y23" s="18" t="s">
        <v>55</v>
      </c>
      <c r="Z23" s="120"/>
      <c r="AA23" s="140" t="s">
        <v>55</v>
      </c>
      <c r="AB23" s="121" t="s">
        <v>55</v>
      </c>
      <c r="AC23" s="228" t="s">
        <v>55</v>
      </c>
      <c r="AD23" s="140"/>
      <c r="AE23" s="233"/>
      <c r="AF23" s="121"/>
    </row>
    <row r="24" spans="1:32">
      <c r="A24" s="138" t="s">
        <v>137</v>
      </c>
      <c r="B24" s="124"/>
      <c r="C24" s="13"/>
      <c r="D24" s="13"/>
      <c r="E24" s="13"/>
      <c r="F24" s="13"/>
      <c r="G24" s="13" t="s">
        <v>55</v>
      </c>
      <c r="H24" s="13"/>
      <c r="I24" s="13" t="s">
        <v>55</v>
      </c>
      <c r="J24" s="13" t="s">
        <v>55</v>
      </c>
      <c r="K24" s="13"/>
      <c r="L24" s="13"/>
      <c r="M24" s="13"/>
      <c r="N24" s="13"/>
      <c r="O24" s="13"/>
      <c r="P24" s="13"/>
      <c r="Q24" s="127"/>
      <c r="R24" s="168"/>
      <c r="S24" s="169"/>
      <c r="T24" s="169"/>
      <c r="U24" s="169"/>
      <c r="V24" s="170"/>
      <c r="W24" s="9"/>
      <c r="X24" s="10"/>
      <c r="Y24" s="16"/>
      <c r="Z24" s="9"/>
      <c r="AA24" s="114"/>
      <c r="AB24" s="10"/>
      <c r="AC24" s="9"/>
      <c r="AD24" s="114"/>
      <c r="AE24" s="235"/>
      <c r="AF24" s="10"/>
    </row>
    <row r="25" spans="1:32">
      <c r="A25" s="138" t="s">
        <v>64</v>
      </c>
      <c r="B25" s="124"/>
      <c r="C25" s="13"/>
      <c r="D25" s="13"/>
      <c r="E25" s="13"/>
      <c r="F25" s="13"/>
      <c r="G25" s="13"/>
      <c r="H25" s="13"/>
      <c r="I25" s="13" t="s">
        <v>55</v>
      </c>
      <c r="J25" s="13" t="s">
        <v>55</v>
      </c>
      <c r="K25" s="13"/>
      <c r="L25" s="13"/>
      <c r="M25" s="13"/>
      <c r="N25" s="13"/>
      <c r="O25" s="13"/>
      <c r="P25" s="13"/>
      <c r="Q25" s="127"/>
      <c r="R25" s="168"/>
      <c r="S25" s="169"/>
      <c r="T25" s="169"/>
      <c r="U25" s="169"/>
      <c r="V25" s="170"/>
      <c r="W25" s="9"/>
      <c r="X25" s="10"/>
      <c r="Y25" s="16"/>
      <c r="Z25" s="9"/>
      <c r="AA25" s="114"/>
      <c r="AB25" s="10"/>
      <c r="AC25" s="227" t="s">
        <v>55</v>
      </c>
      <c r="AD25" s="114"/>
      <c r="AE25" s="235"/>
      <c r="AF25" s="10"/>
    </row>
    <row r="26" spans="1:32" ht="15.75" thickBot="1">
      <c r="A26" s="139" t="s">
        <v>65</v>
      </c>
      <c r="B26" s="125"/>
      <c r="C26" s="14"/>
      <c r="D26" s="14"/>
      <c r="E26" s="14"/>
      <c r="F26" s="14"/>
      <c r="G26" s="14" t="s">
        <v>55</v>
      </c>
      <c r="H26" s="14" t="s">
        <v>55</v>
      </c>
      <c r="I26" s="14" t="s">
        <v>55</v>
      </c>
      <c r="J26" s="14" t="s">
        <v>55</v>
      </c>
      <c r="K26" s="14"/>
      <c r="L26" s="14"/>
      <c r="M26" s="14"/>
      <c r="N26" s="14" t="s">
        <v>55</v>
      </c>
      <c r="O26" s="14" t="s">
        <v>55</v>
      </c>
      <c r="P26" s="14" t="s">
        <v>55</v>
      </c>
      <c r="Q26" s="119"/>
      <c r="R26" s="166"/>
      <c r="S26" s="167"/>
      <c r="T26" s="167" t="s">
        <v>55</v>
      </c>
      <c r="U26" s="167"/>
      <c r="V26" s="171" t="s">
        <v>55</v>
      </c>
      <c r="W26" s="11"/>
      <c r="X26" s="130"/>
      <c r="Y26" s="18" t="s">
        <v>55</v>
      </c>
      <c r="Z26" s="96"/>
      <c r="AA26" s="111" t="s">
        <v>55</v>
      </c>
      <c r="AB26" s="97" t="s">
        <v>55</v>
      </c>
      <c r="AC26" s="228" t="s">
        <v>55</v>
      </c>
      <c r="AD26" s="111"/>
      <c r="AE26" s="236"/>
      <c r="AF26" s="97"/>
    </row>
    <row r="27" spans="1:32" ht="15.75" thickBot="1">
      <c r="A27" s="139" t="s">
        <v>242</v>
      </c>
      <c r="B27" s="125"/>
      <c r="C27" s="14"/>
      <c r="D27" s="14"/>
      <c r="E27" s="14" t="s">
        <v>55</v>
      </c>
      <c r="F27" s="14"/>
      <c r="G27" s="14"/>
      <c r="H27" s="14"/>
      <c r="I27" s="14"/>
      <c r="J27" s="14"/>
      <c r="K27" s="14"/>
      <c r="L27" s="14"/>
      <c r="M27" s="14"/>
      <c r="N27" s="14"/>
      <c r="O27" s="14"/>
      <c r="P27" s="14"/>
      <c r="Q27" s="119"/>
      <c r="R27" s="166"/>
      <c r="S27" s="167"/>
      <c r="T27" s="167"/>
      <c r="U27" s="167"/>
      <c r="V27" s="171"/>
      <c r="W27" s="11"/>
      <c r="X27" s="130"/>
      <c r="Y27" s="18"/>
      <c r="Z27" s="96"/>
      <c r="AA27" s="111"/>
      <c r="AB27" s="97"/>
      <c r="AC27" s="96"/>
      <c r="AD27" s="111"/>
      <c r="AE27" s="236"/>
      <c r="AF27" s="97"/>
    </row>
    <row r="28" spans="1:32">
      <c r="A28" s="152" t="s">
        <v>402</v>
      </c>
      <c r="B28" s="136"/>
      <c r="C28" s="12"/>
      <c r="D28" s="12"/>
      <c r="E28" s="12"/>
      <c r="F28" s="12"/>
      <c r="G28" s="12"/>
      <c r="H28" s="12"/>
      <c r="I28" s="12"/>
      <c r="J28" s="12"/>
      <c r="K28" s="12"/>
      <c r="L28" s="12"/>
      <c r="M28" s="12"/>
      <c r="N28" s="12"/>
      <c r="O28" s="12"/>
      <c r="P28" s="12"/>
      <c r="Q28" s="128" t="s">
        <v>55</v>
      </c>
      <c r="R28" s="162"/>
      <c r="S28" s="163"/>
      <c r="T28" s="163"/>
      <c r="U28" s="163"/>
      <c r="V28" s="172"/>
      <c r="W28" s="103"/>
      <c r="X28" s="129" t="s">
        <v>55</v>
      </c>
      <c r="Y28" s="15"/>
      <c r="Z28" s="94" t="s">
        <v>55</v>
      </c>
      <c r="AA28" s="110"/>
      <c r="AB28" s="98"/>
      <c r="AC28" s="99"/>
      <c r="AD28" s="110"/>
      <c r="AE28" s="227" t="s">
        <v>55</v>
      </c>
      <c r="AF28" s="98"/>
    </row>
    <row r="29" spans="1:32">
      <c r="A29" s="138" t="s">
        <v>41</v>
      </c>
      <c r="B29" s="124"/>
      <c r="C29" s="13"/>
      <c r="D29" s="13"/>
      <c r="E29" s="13"/>
      <c r="F29" s="13"/>
      <c r="G29" s="13"/>
      <c r="H29" s="13"/>
      <c r="I29" s="13"/>
      <c r="J29" s="13"/>
      <c r="K29" s="13"/>
      <c r="L29" s="13"/>
      <c r="M29" s="13"/>
      <c r="N29" s="13"/>
      <c r="O29" s="13"/>
      <c r="P29" s="13"/>
      <c r="Q29" s="128" t="s">
        <v>55</v>
      </c>
      <c r="R29" s="168"/>
      <c r="S29" s="169"/>
      <c r="T29" s="169"/>
      <c r="U29" s="169"/>
      <c r="V29" s="170"/>
      <c r="W29" s="105" t="s">
        <v>55</v>
      </c>
      <c r="X29" s="129" t="s">
        <v>55</v>
      </c>
      <c r="Y29" s="16"/>
      <c r="Z29" s="94" t="s">
        <v>55</v>
      </c>
      <c r="AA29" s="109"/>
      <c r="AB29" s="95"/>
      <c r="AC29" s="94"/>
      <c r="AD29" s="109"/>
      <c r="AE29" s="237"/>
      <c r="AF29" s="95"/>
    </row>
    <row r="30" spans="1:32" ht="15.75" thickBot="1">
      <c r="A30" s="238" t="s">
        <v>42</v>
      </c>
      <c r="B30" s="222"/>
      <c r="C30" s="145"/>
      <c r="D30" s="145"/>
      <c r="E30" s="145"/>
      <c r="F30" s="145"/>
      <c r="G30" s="145"/>
      <c r="H30" s="145"/>
      <c r="I30" s="145"/>
      <c r="J30" s="145"/>
      <c r="K30" s="145"/>
      <c r="L30" s="145"/>
      <c r="M30" s="145"/>
      <c r="N30" s="145"/>
      <c r="O30" s="145"/>
      <c r="P30" s="145"/>
      <c r="Q30" s="128" t="s">
        <v>55</v>
      </c>
      <c r="R30" s="223"/>
      <c r="S30" s="173"/>
      <c r="T30" s="173"/>
      <c r="U30" s="173"/>
      <c r="V30" s="174"/>
      <c r="W30" s="105" t="s">
        <v>55</v>
      </c>
      <c r="X30" s="129" t="s">
        <v>55</v>
      </c>
      <c r="Y30" s="239"/>
      <c r="Z30" s="94" t="s">
        <v>55</v>
      </c>
      <c r="AA30" s="224"/>
      <c r="AB30" s="240"/>
      <c r="AC30" s="149"/>
      <c r="AD30" s="224"/>
      <c r="AE30" s="241"/>
      <c r="AF30" s="240"/>
    </row>
    <row r="31" spans="1:32">
      <c r="A31" s="143" t="s">
        <v>142</v>
      </c>
      <c r="B31" s="136"/>
      <c r="C31" s="12"/>
      <c r="D31" s="12"/>
      <c r="E31" s="12"/>
      <c r="F31" s="12"/>
      <c r="G31" s="12"/>
      <c r="H31" s="12"/>
      <c r="I31" s="12" t="s">
        <v>55</v>
      </c>
      <c r="J31" s="12" t="s">
        <v>55</v>
      </c>
      <c r="K31" s="12" t="s">
        <v>55</v>
      </c>
      <c r="L31" s="12" t="s">
        <v>55</v>
      </c>
      <c r="M31" s="12" t="s">
        <v>55</v>
      </c>
      <c r="N31" s="12"/>
      <c r="O31" s="12"/>
      <c r="P31" s="12"/>
      <c r="Q31" s="113"/>
      <c r="R31" s="162"/>
      <c r="S31" s="163"/>
      <c r="T31" s="163" t="s">
        <v>55</v>
      </c>
      <c r="U31" s="163"/>
      <c r="V31" s="172"/>
      <c r="W31" s="103"/>
      <c r="X31" s="141"/>
      <c r="Y31" s="15"/>
      <c r="Z31" s="99"/>
      <c r="AA31" s="110" t="s">
        <v>55</v>
      </c>
      <c r="AB31" s="112"/>
      <c r="AC31" s="99"/>
      <c r="AD31" s="110"/>
      <c r="AE31" s="242"/>
      <c r="AF31" s="112"/>
    </row>
    <row r="32" spans="1:32">
      <c r="A32" s="138" t="s">
        <v>143</v>
      </c>
      <c r="B32" s="124"/>
      <c r="C32" s="13"/>
      <c r="D32" s="13"/>
      <c r="E32" s="13"/>
      <c r="F32" s="13"/>
      <c r="G32" s="13"/>
      <c r="H32" s="13"/>
      <c r="I32" s="13" t="s">
        <v>55</v>
      </c>
      <c r="J32" s="13" t="s">
        <v>55</v>
      </c>
      <c r="K32" s="13" t="s">
        <v>55</v>
      </c>
      <c r="L32" s="13" t="s">
        <v>55</v>
      </c>
      <c r="M32" s="13" t="s">
        <v>55</v>
      </c>
      <c r="N32" s="13"/>
      <c r="O32" s="13"/>
      <c r="P32" s="13"/>
      <c r="Q32" s="128"/>
      <c r="R32" s="168"/>
      <c r="S32" s="169"/>
      <c r="T32" s="169" t="s">
        <v>55</v>
      </c>
      <c r="U32" s="169"/>
      <c r="V32" s="170"/>
      <c r="W32" s="105"/>
      <c r="X32" s="129"/>
      <c r="Y32" s="16"/>
      <c r="Z32" s="94"/>
      <c r="AA32" s="109" t="s">
        <v>55</v>
      </c>
      <c r="AB32" s="95"/>
      <c r="AC32" s="94"/>
      <c r="AD32" s="109"/>
      <c r="AE32" s="237"/>
      <c r="AF32" s="95"/>
    </row>
    <row r="33" spans="1:32" ht="15.75" thickBot="1">
      <c r="A33" s="139" t="s">
        <v>266</v>
      </c>
      <c r="B33" s="125"/>
      <c r="C33" s="14"/>
      <c r="D33" s="14"/>
      <c r="E33" s="14"/>
      <c r="F33" s="14"/>
      <c r="G33" s="14"/>
      <c r="H33" s="14"/>
      <c r="I33" s="14" t="s">
        <v>55</v>
      </c>
      <c r="J33" s="14" t="s">
        <v>55</v>
      </c>
      <c r="K33" s="14"/>
      <c r="L33" s="14"/>
      <c r="M33" s="14"/>
      <c r="N33" s="14"/>
      <c r="O33" s="14"/>
      <c r="P33" s="14"/>
      <c r="Q33" s="116"/>
      <c r="R33" s="166"/>
      <c r="S33" s="167"/>
      <c r="T33" s="167"/>
      <c r="U33" s="167"/>
      <c r="V33" s="171"/>
      <c r="W33" s="104"/>
      <c r="X33" s="142"/>
      <c r="Y33" s="18"/>
      <c r="Z33" s="96"/>
      <c r="AA33" s="111"/>
      <c r="AB33" s="115"/>
      <c r="AC33" s="96"/>
      <c r="AD33" s="111"/>
      <c r="AE33" s="236"/>
      <c r="AF33" s="115"/>
    </row>
    <row r="34" spans="1:32">
      <c r="A34" s="135" t="s">
        <v>40</v>
      </c>
      <c r="B34" s="136"/>
      <c r="C34" s="12"/>
      <c r="D34" s="12"/>
      <c r="E34" s="12"/>
      <c r="F34" s="12"/>
      <c r="G34" s="12"/>
      <c r="H34" s="12"/>
      <c r="I34" s="12" t="s">
        <v>55</v>
      </c>
      <c r="J34" s="12" t="s">
        <v>55</v>
      </c>
      <c r="K34" s="12" t="s">
        <v>55</v>
      </c>
      <c r="L34" s="12" t="s">
        <v>55</v>
      </c>
      <c r="M34" s="12" t="s">
        <v>55</v>
      </c>
      <c r="N34" s="12" t="s">
        <v>55</v>
      </c>
      <c r="O34" s="12" t="s">
        <v>55</v>
      </c>
      <c r="P34" s="12"/>
      <c r="Q34" s="113"/>
      <c r="R34" s="162"/>
      <c r="S34" s="163"/>
      <c r="T34" s="163"/>
      <c r="U34" s="163"/>
      <c r="V34" s="172"/>
      <c r="W34" s="7"/>
      <c r="X34" s="8"/>
      <c r="Y34" s="15"/>
      <c r="Z34" s="99"/>
      <c r="AA34" s="110"/>
      <c r="AB34" s="98"/>
      <c r="AC34" s="99"/>
      <c r="AD34" s="110"/>
      <c r="AE34" s="242"/>
      <c r="AF34" s="98"/>
    </row>
    <row r="35" spans="1:32">
      <c r="A35" s="137" t="s">
        <v>49</v>
      </c>
      <c r="B35" s="124"/>
      <c r="C35" s="13"/>
      <c r="D35" s="13"/>
      <c r="E35" s="13"/>
      <c r="F35" s="13"/>
      <c r="G35" s="13"/>
      <c r="H35" s="13"/>
      <c r="I35" s="13" t="s">
        <v>55</v>
      </c>
      <c r="J35" s="13" t="s">
        <v>55</v>
      </c>
      <c r="K35" s="13" t="s">
        <v>55</v>
      </c>
      <c r="L35" s="13" t="s">
        <v>55</v>
      </c>
      <c r="M35" s="13" t="s">
        <v>55</v>
      </c>
      <c r="N35" s="13" t="s">
        <v>55</v>
      </c>
      <c r="O35" s="13" t="s">
        <v>55</v>
      </c>
      <c r="P35" s="13"/>
      <c r="Q35" s="127"/>
      <c r="R35" s="168"/>
      <c r="S35" s="169"/>
      <c r="T35" s="169"/>
      <c r="U35" s="169"/>
      <c r="V35" s="170"/>
      <c r="W35" s="9"/>
      <c r="X35" s="10"/>
      <c r="Y35" s="16"/>
      <c r="Z35" s="94"/>
      <c r="AA35" s="109"/>
      <c r="AB35" s="95"/>
      <c r="AC35" s="94"/>
      <c r="AD35" s="109"/>
      <c r="AE35" s="237"/>
      <c r="AF35" s="95"/>
    </row>
    <row r="36" spans="1:32">
      <c r="A36" s="137" t="s">
        <v>162</v>
      </c>
      <c r="B36" s="124"/>
      <c r="C36" s="13"/>
      <c r="D36" s="13"/>
      <c r="E36" s="13"/>
      <c r="F36" s="13"/>
      <c r="G36" s="13"/>
      <c r="H36" s="13"/>
      <c r="I36" s="13" t="s">
        <v>55</v>
      </c>
      <c r="J36" s="13" t="s">
        <v>55</v>
      </c>
      <c r="K36" s="13" t="s">
        <v>55</v>
      </c>
      <c r="L36" s="13" t="s">
        <v>55</v>
      </c>
      <c r="M36" s="13" t="s">
        <v>55</v>
      </c>
      <c r="N36" s="13" t="s">
        <v>55</v>
      </c>
      <c r="O36" s="13" t="s">
        <v>55</v>
      </c>
      <c r="P36" s="13"/>
      <c r="Q36" s="127"/>
      <c r="R36" s="168"/>
      <c r="S36" s="169"/>
      <c r="T36" s="169"/>
      <c r="U36" s="169"/>
      <c r="V36" s="170"/>
      <c r="W36" s="9"/>
      <c r="X36" s="10"/>
      <c r="Y36" s="16"/>
      <c r="Z36" s="94"/>
      <c r="AA36" s="109"/>
      <c r="AB36" s="95"/>
      <c r="AC36" s="94"/>
      <c r="AD36" s="109"/>
      <c r="AE36" s="237"/>
      <c r="AF36" s="95"/>
    </row>
    <row r="37" spans="1:32">
      <c r="A37" s="138" t="s">
        <v>97</v>
      </c>
      <c r="B37" s="124"/>
      <c r="C37" s="13"/>
      <c r="D37" s="13"/>
      <c r="E37" s="13"/>
      <c r="F37" s="13"/>
      <c r="G37" s="13" t="s">
        <v>55</v>
      </c>
      <c r="H37" s="13" t="s">
        <v>55</v>
      </c>
      <c r="I37" s="13" t="s">
        <v>55</v>
      </c>
      <c r="J37" s="13" t="s">
        <v>55</v>
      </c>
      <c r="K37" s="13"/>
      <c r="L37" s="13"/>
      <c r="M37" s="13"/>
      <c r="N37" s="13"/>
      <c r="O37" s="13"/>
      <c r="P37" s="13"/>
      <c r="Q37" s="128"/>
      <c r="R37" s="168"/>
      <c r="S37" s="169"/>
      <c r="T37" s="169" t="s">
        <v>55</v>
      </c>
      <c r="U37" s="169"/>
      <c r="V37" s="170"/>
      <c r="W37" s="9"/>
      <c r="X37" s="10"/>
      <c r="Y37" s="16" t="s">
        <v>55</v>
      </c>
      <c r="Z37" s="94"/>
      <c r="AA37" s="109" t="s">
        <v>55</v>
      </c>
      <c r="AB37" s="95" t="s">
        <v>55</v>
      </c>
      <c r="AC37" s="227" t="s">
        <v>55</v>
      </c>
      <c r="AD37" s="109"/>
      <c r="AE37" s="237"/>
      <c r="AF37" s="95"/>
    </row>
    <row r="38" spans="1:32">
      <c r="A38" s="152" t="s">
        <v>399</v>
      </c>
      <c r="B38" s="124" t="s">
        <v>55</v>
      </c>
      <c r="C38" s="13"/>
      <c r="D38" s="13" t="s">
        <v>55</v>
      </c>
      <c r="E38" s="13" t="s">
        <v>55</v>
      </c>
      <c r="F38" s="13" t="s">
        <v>55</v>
      </c>
      <c r="G38" s="13"/>
      <c r="H38" s="13"/>
      <c r="I38" s="13"/>
      <c r="J38" s="13"/>
      <c r="K38" s="13"/>
      <c r="L38" s="13"/>
      <c r="M38" s="13"/>
      <c r="N38" s="13"/>
      <c r="O38" s="13"/>
      <c r="P38" s="13"/>
      <c r="Q38" s="128"/>
      <c r="R38" s="168" t="s">
        <v>55</v>
      </c>
      <c r="S38" s="169" t="s">
        <v>55</v>
      </c>
      <c r="T38" s="169"/>
      <c r="U38" s="169"/>
      <c r="V38" s="170"/>
      <c r="W38" s="9"/>
      <c r="X38" s="10"/>
      <c r="Y38" s="16"/>
      <c r="Z38" s="94"/>
      <c r="AA38" s="109" t="s">
        <v>55</v>
      </c>
      <c r="AB38" s="95" t="s">
        <v>55</v>
      </c>
      <c r="AC38" s="227" t="s">
        <v>55</v>
      </c>
      <c r="AD38" s="109"/>
      <c r="AE38" s="237"/>
      <c r="AF38" s="95"/>
    </row>
    <row r="39" spans="1:32">
      <c r="A39" s="138" t="s">
        <v>85</v>
      </c>
      <c r="B39" s="124"/>
      <c r="C39" s="13"/>
      <c r="D39" s="13"/>
      <c r="E39" s="13"/>
      <c r="F39" s="13"/>
      <c r="G39" s="13" t="s">
        <v>55</v>
      </c>
      <c r="H39" s="13" t="s">
        <v>55</v>
      </c>
      <c r="I39" s="13" t="s">
        <v>55</v>
      </c>
      <c r="J39" s="13" t="s">
        <v>55</v>
      </c>
      <c r="K39" s="13" t="s">
        <v>55</v>
      </c>
      <c r="L39" s="13" t="s">
        <v>55</v>
      </c>
      <c r="M39" s="13" t="s">
        <v>55</v>
      </c>
      <c r="N39" s="13" t="s">
        <v>55</v>
      </c>
      <c r="O39" s="13" t="s">
        <v>55</v>
      </c>
      <c r="P39" s="13" t="s">
        <v>55</v>
      </c>
      <c r="Q39" s="128"/>
      <c r="R39" s="168"/>
      <c r="S39" s="169"/>
      <c r="T39" s="169" t="s">
        <v>55</v>
      </c>
      <c r="U39" s="169" t="s">
        <v>55</v>
      </c>
      <c r="V39" s="170" t="s">
        <v>55</v>
      </c>
      <c r="W39" s="9"/>
      <c r="X39" s="10"/>
      <c r="Y39" s="16" t="s">
        <v>55</v>
      </c>
      <c r="Z39" s="94"/>
      <c r="AA39" s="109" t="s">
        <v>55</v>
      </c>
      <c r="AB39" s="95" t="s">
        <v>55</v>
      </c>
      <c r="AC39" s="227" t="s">
        <v>55</v>
      </c>
      <c r="AD39" s="109"/>
      <c r="AE39" s="237"/>
      <c r="AF39" s="95"/>
    </row>
    <row r="40" spans="1:32">
      <c r="A40" s="138" t="s">
        <v>75</v>
      </c>
      <c r="B40" s="124"/>
      <c r="C40" s="13"/>
      <c r="D40" s="13"/>
      <c r="E40" s="13"/>
      <c r="F40" s="13"/>
      <c r="G40" s="13"/>
      <c r="H40" s="13"/>
      <c r="I40" s="13"/>
      <c r="J40" s="13"/>
      <c r="K40" s="13"/>
      <c r="L40" s="13" t="s">
        <v>55</v>
      </c>
      <c r="M40" s="13" t="s">
        <v>55</v>
      </c>
      <c r="N40" s="13"/>
      <c r="O40" s="13"/>
      <c r="P40" s="13"/>
      <c r="Q40" s="127"/>
      <c r="R40" s="168"/>
      <c r="S40" s="169"/>
      <c r="T40" s="169" t="s">
        <v>55</v>
      </c>
      <c r="U40" s="169" t="s">
        <v>55</v>
      </c>
      <c r="V40" s="170"/>
      <c r="W40" s="9"/>
      <c r="X40" s="10"/>
      <c r="Y40" s="16" t="s">
        <v>55</v>
      </c>
      <c r="Z40" s="94"/>
      <c r="AA40" s="109" t="s">
        <v>55</v>
      </c>
      <c r="AB40" s="95" t="s">
        <v>55</v>
      </c>
      <c r="AC40" s="227"/>
      <c r="AD40" s="109"/>
      <c r="AE40" s="237"/>
      <c r="AF40" s="95"/>
    </row>
    <row r="41" spans="1:32">
      <c r="A41" s="138" t="s">
        <v>66</v>
      </c>
      <c r="B41" s="124"/>
      <c r="C41" s="13"/>
      <c r="D41" s="13"/>
      <c r="E41" s="13"/>
      <c r="F41" s="13"/>
      <c r="G41" s="13" t="s">
        <v>55</v>
      </c>
      <c r="H41" s="13"/>
      <c r="I41" s="13" t="s">
        <v>55</v>
      </c>
      <c r="J41" s="13" t="s">
        <v>55</v>
      </c>
      <c r="K41" s="13" t="s">
        <v>55</v>
      </c>
      <c r="L41" s="13" t="s">
        <v>55</v>
      </c>
      <c r="M41" s="13" t="s">
        <v>55</v>
      </c>
      <c r="N41" s="13" t="s">
        <v>55</v>
      </c>
      <c r="O41" s="13" t="s">
        <v>55</v>
      </c>
      <c r="P41" s="13"/>
      <c r="Q41" s="127"/>
      <c r="R41" s="168"/>
      <c r="S41" s="169"/>
      <c r="T41" s="169" t="s">
        <v>55</v>
      </c>
      <c r="U41" s="169" t="s">
        <v>55</v>
      </c>
      <c r="V41" s="170"/>
      <c r="W41" s="9"/>
      <c r="X41" s="10"/>
      <c r="Y41" s="16" t="s">
        <v>55</v>
      </c>
      <c r="Z41" s="94"/>
      <c r="AA41" s="109" t="s">
        <v>55</v>
      </c>
      <c r="AB41" s="95" t="s">
        <v>55</v>
      </c>
      <c r="AC41" s="94"/>
      <c r="AD41" s="109"/>
      <c r="AE41" s="237"/>
      <c r="AF41" s="95"/>
    </row>
    <row r="42" spans="1:32">
      <c r="A42" s="138" t="s">
        <v>67</v>
      </c>
      <c r="B42" s="124"/>
      <c r="C42" s="13"/>
      <c r="D42" s="13"/>
      <c r="E42" s="13"/>
      <c r="F42" s="13"/>
      <c r="G42" s="13" t="s">
        <v>55</v>
      </c>
      <c r="H42" s="13"/>
      <c r="I42" s="13" t="s">
        <v>55</v>
      </c>
      <c r="J42" s="13" t="s">
        <v>55</v>
      </c>
      <c r="K42" s="13" t="s">
        <v>55</v>
      </c>
      <c r="L42" s="13" t="s">
        <v>55</v>
      </c>
      <c r="M42" s="13" t="s">
        <v>55</v>
      </c>
      <c r="N42" s="13" t="s">
        <v>55</v>
      </c>
      <c r="O42" s="13" t="s">
        <v>55</v>
      </c>
      <c r="P42" s="13" t="s">
        <v>55</v>
      </c>
      <c r="Q42" s="127"/>
      <c r="R42" s="168"/>
      <c r="S42" s="169"/>
      <c r="T42" s="169" t="s">
        <v>55</v>
      </c>
      <c r="U42" s="169"/>
      <c r="V42" s="170" t="s">
        <v>55</v>
      </c>
      <c r="W42" s="9"/>
      <c r="X42" s="10"/>
      <c r="Y42" s="16" t="s">
        <v>55</v>
      </c>
      <c r="Z42" s="94"/>
      <c r="AA42" s="109" t="s">
        <v>55</v>
      </c>
      <c r="AB42" s="95" t="s">
        <v>55</v>
      </c>
      <c r="AC42" s="94"/>
      <c r="AD42" s="109"/>
      <c r="AE42" s="237"/>
      <c r="AF42" s="95"/>
    </row>
    <row r="43" spans="1:32">
      <c r="A43" s="152" t="s">
        <v>267</v>
      </c>
      <c r="B43" s="124" t="s">
        <v>55</v>
      </c>
      <c r="C43" s="13" t="s">
        <v>55</v>
      </c>
      <c r="D43" s="13" t="s">
        <v>55</v>
      </c>
      <c r="E43" s="13" t="s">
        <v>55</v>
      </c>
      <c r="F43" s="13" t="s">
        <v>55</v>
      </c>
      <c r="G43" s="145"/>
      <c r="H43" s="145"/>
      <c r="I43" s="145"/>
      <c r="J43" s="145"/>
      <c r="K43" s="145"/>
      <c r="L43" s="145"/>
      <c r="M43" s="145"/>
      <c r="N43" s="145"/>
      <c r="O43" s="145"/>
      <c r="P43" s="145"/>
      <c r="Q43" s="146"/>
      <c r="R43" s="168" t="s">
        <v>55</v>
      </c>
      <c r="S43" s="169" t="s">
        <v>55</v>
      </c>
      <c r="T43" s="173"/>
      <c r="U43" s="173"/>
      <c r="V43" s="174"/>
      <c r="W43" s="147"/>
      <c r="X43" s="148"/>
      <c r="Y43" s="16" t="s">
        <v>55</v>
      </c>
      <c r="Z43" s="149"/>
      <c r="AA43" s="109"/>
      <c r="AB43" s="95" t="s">
        <v>55</v>
      </c>
      <c r="AC43" s="149"/>
      <c r="AD43" s="227" t="s">
        <v>55</v>
      </c>
      <c r="AE43" s="243"/>
      <c r="AF43" s="95"/>
    </row>
    <row r="44" spans="1:32">
      <c r="A44" s="152" t="s">
        <v>394</v>
      </c>
      <c r="B44" s="222"/>
      <c r="C44" s="145"/>
      <c r="D44" s="145"/>
      <c r="E44" s="145"/>
      <c r="F44" s="145"/>
      <c r="G44" s="145"/>
      <c r="H44" s="145"/>
      <c r="I44" s="145"/>
      <c r="J44" s="145"/>
      <c r="K44" s="145"/>
      <c r="L44" s="145"/>
      <c r="M44" s="145"/>
      <c r="N44" s="145"/>
      <c r="O44" s="145"/>
      <c r="P44" s="145"/>
      <c r="Q44" s="146"/>
      <c r="R44" s="223"/>
      <c r="S44" s="173"/>
      <c r="T44" s="173"/>
      <c r="U44" s="173"/>
      <c r="V44" s="174"/>
      <c r="W44" s="147"/>
      <c r="X44" s="148"/>
      <c r="Y44" s="16" t="s">
        <v>55</v>
      </c>
      <c r="Z44" s="149"/>
      <c r="AA44" s="224"/>
      <c r="AB44" s="95" t="s">
        <v>55</v>
      </c>
      <c r="AC44" s="227"/>
      <c r="AD44" s="227" t="s">
        <v>55</v>
      </c>
      <c r="AE44" s="243"/>
      <c r="AF44" s="95"/>
    </row>
    <row r="45" spans="1:32" ht="24">
      <c r="A45" s="247" t="s">
        <v>403</v>
      </c>
      <c r="B45" s="222"/>
      <c r="C45" s="145"/>
      <c r="D45" s="145"/>
      <c r="E45" s="145"/>
      <c r="F45" s="145"/>
      <c r="G45" s="13" t="s">
        <v>55</v>
      </c>
      <c r="H45" s="145"/>
      <c r="I45" s="13" t="s">
        <v>55</v>
      </c>
      <c r="J45" s="13" t="s">
        <v>55</v>
      </c>
      <c r="K45" s="13" t="s">
        <v>55</v>
      </c>
      <c r="L45" s="13" t="s">
        <v>55</v>
      </c>
      <c r="M45" s="13" t="s">
        <v>55</v>
      </c>
      <c r="N45" s="145"/>
      <c r="O45" s="145"/>
      <c r="P45" s="145"/>
      <c r="Q45" s="146"/>
      <c r="R45" s="223"/>
      <c r="S45" s="173"/>
      <c r="T45" s="173"/>
      <c r="U45" s="13" t="s">
        <v>55</v>
      </c>
      <c r="V45" s="174"/>
      <c r="W45" s="147"/>
      <c r="X45" s="148"/>
      <c r="Y45" s="239"/>
      <c r="Z45" s="149"/>
      <c r="AA45" s="224"/>
      <c r="AB45" s="240"/>
      <c r="AC45" s="244"/>
      <c r="AD45" s="245"/>
      <c r="AE45" s="246"/>
      <c r="AF45" s="240"/>
    </row>
    <row r="46" spans="1:32" ht="15.75" thickBot="1">
      <c r="A46" s="139" t="s">
        <v>50</v>
      </c>
      <c r="B46" s="125"/>
      <c r="C46" s="14"/>
      <c r="D46" s="14"/>
      <c r="E46" s="14"/>
      <c r="F46" s="14"/>
      <c r="G46" s="14"/>
      <c r="H46" s="14"/>
      <c r="I46" s="14"/>
      <c r="J46" s="14"/>
      <c r="K46" s="14"/>
      <c r="L46" s="14"/>
      <c r="M46" s="14"/>
      <c r="N46" s="14"/>
      <c r="O46" s="14"/>
      <c r="P46" s="14"/>
      <c r="Q46" s="119"/>
      <c r="R46" s="166"/>
      <c r="S46" s="167"/>
      <c r="T46" s="167" t="s">
        <v>55</v>
      </c>
      <c r="U46" s="167"/>
      <c r="V46" s="171"/>
      <c r="W46" s="11"/>
      <c r="X46" s="130"/>
      <c r="Y46" s="18"/>
      <c r="Z46" s="96"/>
      <c r="AA46" s="111"/>
      <c r="AB46" s="97"/>
      <c r="AC46" s="96"/>
      <c r="AD46" s="111"/>
      <c r="AE46" s="236"/>
      <c r="AF46" s="97"/>
    </row>
    <row r="47" spans="1:32">
      <c r="A47" s="135" t="s">
        <v>253</v>
      </c>
      <c r="B47" s="136"/>
      <c r="C47" s="12"/>
      <c r="D47" s="12"/>
      <c r="E47" s="12"/>
      <c r="F47" s="12"/>
      <c r="G47" s="12"/>
      <c r="H47" s="12"/>
      <c r="I47" s="12"/>
      <c r="J47" s="12"/>
      <c r="K47" s="12"/>
      <c r="L47" s="12"/>
      <c r="M47" s="12"/>
      <c r="N47" s="12"/>
      <c r="O47" s="12"/>
      <c r="P47" s="12"/>
      <c r="Q47" s="117"/>
      <c r="R47" s="162"/>
      <c r="S47" s="163"/>
      <c r="T47" s="163" t="s">
        <v>55</v>
      </c>
      <c r="U47" s="163"/>
      <c r="V47" s="172"/>
      <c r="W47" s="7"/>
      <c r="X47" s="8"/>
      <c r="Y47" s="15" t="s">
        <v>55</v>
      </c>
      <c r="Z47" s="99"/>
      <c r="AA47" s="110" t="s">
        <v>55</v>
      </c>
      <c r="AB47" s="98" t="s">
        <v>55</v>
      </c>
      <c r="AC47" s="99"/>
      <c r="AD47" s="110"/>
      <c r="AE47" s="242"/>
      <c r="AF47" s="98"/>
    </row>
    <row r="48" spans="1:32" ht="15.75" thickBot="1">
      <c r="A48" s="144" t="s">
        <v>254</v>
      </c>
      <c r="B48" s="125"/>
      <c r="C48" s="14"/>
      <c r="D48" s="14"/>
      <c r="E48" s="14"/>
      <c r="F48" s="14"/>
      <c r="G48" s="14" t="s">
        <v>55</v>
      </c>
      <c r="H48" s="14"/>
      <c r="I48" s="14"/>
      <c r="J48" s="14"/>
      <c r="K48" s="14"/>
      <c r="L48" s="14"/>
      <c r="M48" s="14"/>
      <c r="N48" s="14"/>
      <c r="O48" s="14"/>
      <c r="P48" s="14"/>
      <c r="Q48" s="119"/>
      <c r="R48" s="166"/>
      <c r="S48" s="167"/>
      <c r="T48" s="167" t="s">
        <v>55</v>
      </c>
      <c r="U48" s="167"/>
      <c r="V48" s="171"/>
      <c r="W48" s="11"/>
      <c r="X48" s="130"/>
      <c r="Y48" s="17" t="s">
        <v>55</v>
      </c>
      <c r="Z48" s="96"/>
      <c r="AA48" s="111"/>
      <c r="AB48" s="97" t="s">
        <v>55</v>
      </c>
      <c r="AC48" s="96"/>
      <c r="AD48" s="111"/>
      <c r="AE48" s="236"/>
      <c r="AF48" s="97"/>
    </row>
  </sheetData>
  <sheetProtection algorithmName="SHA-512" hashValue="HXgMN2PIiIiJjGXFqlUbDnxG9jPmROIdFUCKF9dCeFm8AImgobKgg1H7eEtyq3h3aN/8dJEteTFDiS1KVu4Zjg==" saltValue="7BhSr5Fw2TNqIe4+e8A28A==" spinCount="100000" sheet="1" selectLockedCells="1"/>
  <mergeCells count="5">
    <mergeCell ref="B4:P4"/>
    <mergeCell ref="R4:V4"/>
    <mergeCell ref="W4:X4"/>
    <mergeCell ref="Z4:AB4"/>
    <mergeCell ref="AC4:AF4"/>
  </mergeCells>
  <hyperlinks>
    <hyperlink ref="A2" r:id="rId1" xr:uid="{3D09BABD-8D8C-4DAF-B310-979E6D02BE33}"/>
    <hyperlink ref="A4" r:id="rId2" xr:uid="{5F41868A-D746-42C2-B54A-0D22BC920782}"/>
    <hyperlink ref="A3" r:id="rId3" xr:uid="{047EB2BD-1355-4A80-B7FF-884D0B9C69AF}"/>
  </hyperlinks>
  <pageMargins left="0.7" right="0.7" top="0.75" bottom="0.75" header="0.3" footer="0.3"/>
  <pageSetup scale="49" fitToHeight="0"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974FA-96A0-4EB6-8D3A-461772EB2F0F}">
  <dimension ref="A1:F31"/>
  <sheetViews>
    <sheetView zoomScale="90" zoomScaleNormal="90" workbookViewId="0">
      <selection activeCell="A25" sqref="A25"/>
    </sheetView>
  </sheetViews>
  <sheetFormatPr defaultRowHeight="15"/>
  <cols>
    <col min="1" max="1" width="77.5703125" bestFit="1" customWidth="1"/>
    <col min="2" max="2" width="12.85546875" bestFit="1" customWidth="1"/>
    <col min="3" max="3" width="14.140625" customWidth="1"/>
    <col min="4" max="4" width="12.85546875" customWidth="1"/>
    <col min="5" max="5" width="19.140625" customWidth="1"/>
    <col min="6" max="6" width="19.85546875" bestFit="1" customWidth="1"/>
    <col min="7" max="7" width="16.42578125" bestFit="1" customWidth="1"/>
    <col min="8" max="9" width="14.28515625" bestFit="1" customWidth="1"/>
    <col min="10" max="10" width="13" customWidth="1"/>
    <col min="11" max="11" width="8.7109375" customWidth="1"/>
    <col min="12" max="12" width="13" customWidth="1"/>
    <col min="13" max="13" width="12.5703125" customWidth="1"/>
    <col min="14" max="14" width="7.7109375" bestFit="1" customWidth="1"/>
    <col min="15" max="15" width="17.5703125" customWidth="1"/>
  </cols>
  <sheetData>
    <row r="1" spans="1:5">
      <c r="A1" s="216" t="str">
        <f>'Ethernet Selector Tool'!B2</f>
        <v>Sept 2021, Ver 43</v>
      </c>
    </row>
    <row r="2" spans="1:5" ht="21">
      <c r="A2" s="215" t="s">
        <v>369</v>
      </c>
    </row>
    <row r="3" spans="1:5" ht="21">
      <c r="A3" s="215" t="s">
        <v>371</v>
      </c>
    </row>
    <row r="5" spans="1:5" ht="21">
      <c r="A5" s="215" t="s">
        <v>362</v>
      </c>
      <c r="B5" s="215" t="s">
        <v>372</v>
      </c>
    </row>
    <row r="6" spans="1:5">
      <c r="B6" s="217" t="s">
        <v>364</v>
      </c>
      <c r="E6" s="217" t="s">
        <v>365</v>
      </c>
    </row>
    <row r="7" spans="1:5">
      <c r="A7" s="217" t="s">
        <v>363</v>
      </c>
    </row>
    <row r="13" spans="1:5">
      <c r="A13" s="217" t="s">
        <v>288</v>
      </c>
    </row>
    <row r="17" spans="1:6">
      <c r="E17" s="217" t="s">
        <v>366</v>
      </c>
      <c r="F17" s="217" t="s">
        <v>370</v>
      </c>
    </row>
    <row r="19" spans="1:6">
      <c r="A19" s="217" t="s">
        <v>345</v>
      </c>
    </row>
    <row r="25" spans="1:6">
      <c r="A25" s="217" t="s">
        <v>286</v>
      </c>
      <c r="E25" s="217" t="s">
        <v>367</v>
      </c>
    </row>
    <row r="31" spans="1:6">
      <c r="E31" s="217" t="s">
        <v>368</v>
      </c>
    </row>
  </sheetData>
  <sheetProtection algorithmName="SHA-512" hashValue="47vMfe8GyEoVF3rAAWiHg1t/bn4H4C/8c+Rk0pHQWLQPVXHaQKS+hQCPeWy+OqhntOx7Uwg0hKyEinvbPOftjg==" saltValue="4x1pTOZfEVg2Wu9tqjeV8g==" spinCount="100000" sheet="1" selectLockedCells="1" selectUnlockedCells="1"/>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0388860A045340BD617014E60FDE8E" ma:contentTypeVersion="13" ma:contentTypeDescription="Create a new document." ma:contentTypeScope="" ma:versionID="e30ae4fd5b699e613bf7d3593388db8c">
  <xsd:schema xmlns:xsd="http://www.w3.org/2001/XMLSchema" xmlns:xs="http://www.w3.org/2001/XMLSchema" xmlns:p="http://schemas.microsoft.com/office/2006/metadata/properties" xmlns:ns3="3c0ef312-a600-4913-8b49-1262765588bd" xmlns:ns4="27693add-c81e-41e7-b19b-bd31dedee868" targetNamespace="http://schemas.microsoft.com/office/2006/metadata/properties" ma:root="true" ma:fieldsID="a751caffc98c64e68903a185eaafdd53" ns3:_="" ns4:_="">
    <xsd:import namespace="3c0ef312-a600-4913-8b49-1262765588bd"/>
    <xsd:import namespace="27693add-c81e-41e7-b19b-bd31dedee8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ef312-a600-4913-8b49-1262765588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693add-c81e-41e7-b19b-bd31dedee86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742E4E4-8B21-45A9-8C2D-8CF2DA4C10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ef312-a600-4913-8b49-1262765588bd"/>
    <ds:schemaRef ds:uri="27693add-c81e-41e7-b19b-bd31dedee8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6CB062-77A7-45ED-ABF7-FFD5E804C640}">
  <ds:schemaRefs>
    <ds:schemaRef ds:uri="http://schemas.microsoft.com/sharepoint/v3/contenttype/forms"/>
  </ds:schemaRefs>
</ds:datastoreItem>
</file>

<file path=customXml/itemProps3.xml><?xml version="1.0" encoding="utf-8"?>
<ds:datastoreItem xmlns:ds="http://schemas.openxmlformats.org/officeDocument/2006/customXml" ds:itemID="{9AE039F1-8160-45AB-949B-053870507486}">
  <ds:schemaRefs>
    <ds:schemaRef ds:uri="http://purl.org/dc/terms/"/>
    <ds:schemaRef ds:uri="http://schemas.openxmlformats.org/package/2006/metadata/core-properties"/>
    <ds:schemaRef ds:uri="27693add-c81e-41e7-b19b-bd31dedee868"/>
    <ds:schemaRef ds:uri="http://schemas.microsoft.com/office/2006/documentManagement/types"/>
    <ds:schemaRef ds:uri="http://schemas.microsoft.com/office/infopath/2007/PartnerControls"/>
    <ds:schemaRef ds:uri="http://purl.org/dc/elements/1.1/"/>
    <ds:schemaRef ds:uri="http://schemas.microsoft.com/office/2006/metadata/properties"/>
    <ds:schemaRef ds:uri="3c0ef312-a600-4913-8b49-1262765588b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Feature Data</vt:lpstr>
      <vt:lpstr>Selector Data</vt:lpstr>
      <vt:lpstr>Feature Selector</vt:lpstr>
      <vt:lpstr>Ethernet Selector Tool</vt:lpstr>
      <vt:lpstr>Adapter PN Cross Reference</vt:lpstr>
      <vt:lpstr>Platform Data</vt:lpstr>
      <vt:lpstr>Form Factors, Cables, Optics</vt:lpstr>
      <vt:lpstr>'Platform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HPE Ethernet Adapter Selector</dc:title>
  <dc:creator>Todd Owens</dc:creator>
  <cp:lastModifiedBy>Todd Owens</cp:lastModifiedBy>
  <cp:lastPrinted>2018-03-13T17:15:36Z</cp:lastPrinted>
  <dcterms:created xsi:type="dcterms:W3CDTF">2017-01-21T16:10:08Z</dcterms:created>
  <dcterms:modified xsi:type="dcterms:W3CDTF">2021-09-16T17:50:24Z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0x010100C10388860A045340BD617014E60FDE8E</vt:lpwstr>
  </property>
</Properties>
</file>